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CCN.carecompassnetwork.org\shares\RedirectedFolders\kblaine\Desktop\Transportation Guide\"/>
    </mc:Choice>
  </mc:AlternateContent>
  <xr:revisionPtr revIDLastSave="0" documentId="8_{4CF7EF97-3F3F-4F13-AEEA-C8679C39384F}" xr6:coauthVersionLast="47" xr6:coauthVersionMax="47" xr10:uidLastSave="{00000000-0000-0000-0000-000000000000}"/>
  <bookViews>
    <workbookView xWindow="-108" yWindow="-108" windowWidth="23256" windowHeight="13896" xr2:uid="{EA7FFB20-532A-4845-8E27-97E9BD923DE3}"/>
  </bookViews>
  <sheets>
    <sheet name="Broome" sheetId="1" r:id="rId1"/>
    <sheet name="Chenango" sheetId="2" r:id="rId2"/>
    <sheet name="Delaware" sheetId="3" r:id="rId3"/>
    <sheet name="Otsego" sheetId="4" r:id="rId4"/>
    <sheet name="Tioga" sheetId="5" r:id="rId5"/>
    <sheet name="Tompkin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15" i="1"/>
  <c r="D14" i="1"/>
  <c r="D13" i="1"/>
  <c r="D12" i="1"/>
  <c r="F12" i="1" s="1"/>
  <c r="D25" i="2"/>
  <c r="D24" i="2"/>
  <c r="D23" i="2"/>
  <c r="D22" i="2"/>
  <c r="D15" i="2"/>
  <c r="D14" i="2"/>
  <c r="D13" i="2"/>
  <c r="D12" i="2"/>
  <c r="D25" i="3"/>
  <c r="D24" i="3"/>
  <c r="D23" i="3"/>
  <c r="D22" i="3"/>
  <c r="D15" i="3"/>
  <c r="D14" i="3"/>
  <c r="D13" i="3"/>
  <c r="D12" i="3"/>
  <c r="D25" i="4"/>
  <c r="D24" i="4"/>
  <c r="D23" i="4"/>
  <c r="D22" i="4"/>
  <c r="D15" i="4"/>
  <c r="D14" i="4"/>
  <c r="D13" i="4"/>
  <c r="D12" i="4"/>
  <c r="D15" i="5"/>
  <c r="D14" i="5"/>
  <c r="D13" i="5"/>
  <c r="D12" i="5"/>
  <c r="D25" i="5"/>
  <c r="D24" i="5"/>
  <c r="D23" i="5"/>
  <c r="D22" i="5"/>
  <c r="D15" i="6"/>
  <c r="D14" i="6"/>
  <c r="D13" i="6"/>
  <c r="D12" i="6"/>
  <c r="D25" i="6"/>
  <c r="D24" i="6"/>
  <c r="D23" i="6"/>
  <c r="D22" i="6"/>
  <c r="F25" i="6"/>
  <c r="F24" i="6"/>
  <c r="F23" i="6"/>
  <c r="F22" i="6"/>
  <c r="F15" i="6"/>
  <c r="F14" i="6"/>
  <c r="F13" i="6"/>
  <c r="F12" i="6"/>
  <c r="F16" i="6" s="1"/>
  <c r="F25" i="5"/>
  <c r="F24" i="5"/>
  <c r="F23" i="5"/>
  <c r="F22" i="5"/>
  <c r="F15" i="5"/>
  <c r="F14" i="5"/>
  <c r="F13" i="5"/>
  <c r="F12" i="5"/>
  <c r="F25" i="4"/>
  <c r="F24" i="4"/>
  <c r="F23" i="4"/>
  <c r="F22" i="4"/>
  <c r="F26" i="4" s="1"/>
  <c r="F15" i="4"/>
  <c r="F14" i="4"/>
  <c r="F13" i="4"/>
  <c r="F12" i="4"/>
  <c r="F16" i="4" s="1"/>
  <c r="F25" i="1"/>
  <c r="F24" i="1"/>
  <c r="F23" i="1"/>
  <c r="F22" i="1"/>
  <c r="F15" i="1"/>
  <c r="F14" i="1"/>
  <c r="F13" i="1"/>
  <c r="F25" i="2"/>
  <c r="F24" i="2"/>
  <c r="F23" i="2"/>
  <c r="F22" i="2"/>
  <c r="F26" i="2" s="1"/>
  <c r="F15" i="2"/>
  <c r="F14" i="2"/>
  <c r="F13" i="2"/>
  <c r="F12" i="2"/>
  <c r="F25" i="3"/>
  <c r="F24" i="3"/>
  <c r="F23" i="3"/>
  <c r="F22" i="3"/>
  <c r="F15" i="3"/>
  <c r="F14" i="3"/>
  <c r="F13" i="3"/>
  <c r="F12" i="3"/>
  <c r="F16" i="3" s="1"/>
  <c r="F26" i="6"/>
  <c r="E25" i="6"/>
  <c r="B25" i="6"/>
  <c r="E24" i="6"/>
  <c r="B24" i="6"/>
  <c r="E23" i="6"/>
  <c r="B23" i="6"/>
  <c r="B22" i="6"/>
  <c r="E15" i="6"/>
  <c r="B15" i="6"/>
  <c r="E14" i="6"/>
  <c r="B14" i="6"/>
  <c r="E13" i="6"/>
  <c r="B13" i="6"/>
  <c r="B12" i="6"/>
  <c r="E25" i="5"/>
  <c r="B25" i="5"/>
  <c r="E24" i="5"/>
  <c r="B24" i="5"/>
  <c r="E23" i="5"/>
  <c r="B23" i="5"/>
  <c r="B22" i="5"/>
  <c r="E15" i="5"/>
  <c r="B15" i="5"/>
  <c r="E14" i="5"/>
  <c r="B14" i="5"/>
  <c r="E13" i="5"/>
  <c r="B13" i="5"/>
  <c r="E12" i="5"/>
  <c r="B12" i="5"/>
  <c r="B25" i="4"/>
  <c r="E24" i="4"/>
  <c r="B24" i="4"/>
  <c r="E23" i="4"/>
  <c r="B23" i="4"/>
  <c r="E22" i="4"/>
  <c r="B22" i="4"/>
  <c r="E15" i="4"/>
  <c r="B15" i="4"/>
  <c r="E14" i="4"/>
  <c r="B14" i="4"/>
  <c r="E13" i="4"/>
  <c r="B13" i="4"/>
  <c r="B12" i="4"/>
  <c r="E25" i="3"/>
  <c r="B25" i="3"/>
  <c r="E24" i="3"/>
  <c r="B24" i="3"/>
  <c r="E23" i="3"/>
  <c r="B23" i="3"/>
  <c r="B22" i="3"/>
  <c r="E15" i="3"/>
  <c r="B15" i="3"/>
  <c r="E14" i="3"/>
  <c r="B14" i="3"/>
  <c r="E13" i="3"/>
  <c r="B13" i="3"/>
  <c r="B12" i="3"/>
  <c r="E25" i="2"/>
  <c r="B25" i="2"/>
  <c r="E24" i="2"/>
  <c r="B24" i="2"/>
  <c r="E23" i="2"/>
  <c r="B23" i="2"/>
  <c r="E22" i="2"/>
  <c r="B22" i="2"/>
  <c r="E15" i="2"/>
  <c r="B15" i="2"/>
  <c r="E14" i="2"/>
  <c r="B14" i="2"/>
  <c r="E13" i="2"/>
  <c r="B13" i="2"/>
  <c r="B12" i="2"/>
  <c r="B25" i="1"/>
  <c r="B24" i="1"/>
  <c r="B23" i="1"/>
  <c r="B22" i="1"/>
  <c r="F26" i="1" s="1"/>
  <c r="B15" i="1"/>
  <c r="B14" i="1"/>
  <c r="B13" i="1"/>
  <c r="B12" i="1"/>
  <c r="F16" i="2" l="1"/>
  <c r="F26" i="3"/>
  <c r="F16" i="5"/>
  <c r="F26" i="5"/>
  <c r="F16" i="1"/>
</calcChain>
</file>

<file path=xl/sharedStrings.xml><?xml version="1.0" encoding="utf-8"?>
<sst xmlns="http://schemas.openxmlformats.org/spreadsheetml/2006/main" count="516" uniqueCount="81">
  <si>
    <t xml:space="preserve">Enhanced HRSN Transportation </t>
  </si>
  <si>
    <t>DO NOT DELETE</t>
  </si>
  <si>
    <t>Service Provider Transportation Calculator</t>
  </si>
  <si>
    <t xml:space="preserve">*Loaded miles are those miles during which a Member occupies the vehicle. </t>
  </si>
  <si>
    <t>Label</t>
  </si>
  <si>
    <t>Value</t>
  </si>
  <si>
    <t>~Service Providers must have ambulette capabilities.</t>
  </si>
  <si>
    <t>Car/Van</t>
  </si>
  <si>
    <t>Broome County  Reimbursement</t>
  </si>
  <si>
    <t>Ambulette</t>
  </si>
  <si>
    <t>County</t>
  </si>
  <si>
    <t>Base Fee
(County of Trip Origin)</t>
  </si>
  <si>
    <t>*Loaded Mileage Reimbursement Rate</t>
  </si>
  <si>
    <t>Instructions</t>
  </si>
  <si>
    <t>One-Way</t>
  </si>
  <si>
    <t>Round-Trip</t>
  </si>
  <si>
    <t>1)</t>
  </si>
  <si>
    <r>
      <t>The '</t>
    </r>
    <r>
      <rPr>
        <sz val="12"/>
        <color rgb="FF00A88F"/>
        <rFont val="Aptos Narrow"/>
        <family val="2"/>
      </rPr>
      <t>County Reimbursement</t>
    </r>
    <r>
      <rPr>
        <sz val="12"/>
        <color rgb="FF000000"/>
        <rFont val="Aptos Narrow"/>
        <family val="2"/>
      </rPr>
      <t>' table is a reference and is used to calculate amounts</t>
    </r>
  </si>
  <si>
    <t>Broome</t>
  </si>
  <si>
    <r>
      <t>in the '</t>
    </r>
    <r>
      <rPr>
        <sz val="12"/>
        <color rgb="FF00A88F"/>
        <rFont val="Aptos Narrow"/>
        <family val="2"/>
      </rPr>
      <t>One-Way Mileage</t>
    </r>
    <r>
      <rPr>
        <sz val="12"/>
        <color rgb="FF000000"/>
        <rFont val="Aptos Narrow"/>
        <family val="2"/>
      </rPr>
      <t>' and '</t>
    </r>
    <r>
      <rPr>
        <sz val="12"/>
        <color rgb="FF00A88F"/>
        <rFont val="Aptos Narrow"/>
        <family val="2"/>
      </rPr>
      <t>Round-Trip Mileage</t>
    </r>
    <r>
      <rPr>
        <sz val="12"/>
        <color rgb="FF000000"/>
        <rFont val="Aptos Narrow"/>
        <family val="2"/>
      </rPr>
      <t xml:space="preserve">' tables. </t>
    </r>
    <r>
      <rPr>
        <sz val="12"/>
        <color rgb="FFFF0000"/>
        <rFont val="Aptos Narrow"/>
        <family val="2"/>
      </rPr>
      <t>Do not delete.</t>
    </r>
  </si>
  <si>
    <t>2)</t>
  </si>
  <si>
    <r>
      <t>There are four Members listed in the '</t>
    </r>
    <r>
      <rPr>
        <sz val="12"/>
        <color rgb="FF00A88F"/>
        <rFont val="Aptos Narrow"/>
        <family val="2"/>
      </rPr>
      <t>One-Way Mileage</t>
    </r>
    <r>
      <rPr>
        <sz val="12"/>
        <color rgb="FF000000"/>
        <rFont val="Aptos Narrow"/>
        <family val="2"/>
      </rPr>
      <t>' and '</t>
    </r>
    <r>
      <rPr>
        <sz val="12"/>
        <color rgb="FF00A88F"/>
        <rFont val="Aptos Narrow"/>
        <family val="2"/>
      </rPr>
      <t>Round-Trip Mileage</t>
    </r>
    <r>
      <rPr>
        <sz val="12"/>
        <color rgb="FF000000"/>
        <rFont val="Aptos Narrow"/>
        <family val="2"/>
      </rPr>
      <t>'</t>
    </r>
  </si>
  <si>
    <t>tables, add or delete Members as needed.</t>
  </si>
  <si>
    <t>One-Way Mileage</t>
  </si>
  <si>
    <t>3)</t>
  </si>
  <si>
    <t>If you delete Members, you will need to delete the base fee otherwise that base</t>
  </si>
  <si>
    <t>Base Fee</t>
  </si>
  <si>
    <t>Select Car/Van or Ambulette</t>
  </si>
  <si>
    <t>Mileage Reimbursement</t>
  </si>
  <si>
    <t>Enter Loaded Mileage</t>
  </si>
  <si>
    <t>Total</t>
  </si>
  <si>
    <t>fee will calculate in the total.</t>
  </si>
  <si>
    <t>Member 1</t>
  </si>
  <si>
    <t>4)</t>
  </si>
  <si>
    <r>
      <t xml:space="preserve">In </t>
    </r>
    <r>
      <rPr>
        <sz val="12"/>
        <color rgb="FF00A892"/>
        <rFont val="Aptos Narrow"/>
        <family val="2"/>
      </rPr>
      <t>Column C</t>
    </r>
    <r>
      <rPr>
        <sz val="12"/>
        <color rgb="FF000000"/>
        <rFont val="Aptos Narrow"/>
        <family val="2"/>
      </rPr>
      <t xml:space="preserve">, </t>
    </r>
    <r>
      <rPr>
        <b/>
        <sz val="12"/>
        <color rgb="FF000000"/>
        <rFont val="Aptos Narrow"/>
        <family val="2"/>
      </rPr>
      <t>you will select either</t>
    </r>
    <r>
      <rPr>
        <sz val="12"/>
        <color rgb="FF000000"/>
        <rFont val="Aptos Narrow"/>
        <family val="2"/>
      </rPr>
      <t xml:space="preserve"> '</t>
    </r>
    <r>
      <rPr>
        <sz val="12"/>
        <color rgb="FF00A892"/>
        <rFont val="Aptos Narrow"/>
        <family val="2"/>
      </rPr>
      <t>Car/Van</t>
    </r>
    <r>
      <rPr>
        <sz val="12"/>
        <color rgb="FF000000"/>
        <rFont val="Aptos Narrow"/>
        <family val="2"/>
      </rPr>
      <t>' or '</t>
    </r>
    <r>
      <rPr>
        <sz val="12"/>
        <color rgb="FF00A892"/>
        <rFont val="Aptos Narrow"/>
        <family val="2"/>
      </rPr>
      <t>Ambulette.</t>
    </r>
    <r>
      <rPr>
        <sz val="12"/>
        <color rgb="FF000000"/>
        <rFont val="Aptos Narrow"/>
        <family val="2"/>
      </rPr>
      <t xml:space="preserve">' </t>
    </r>
  </si>
  <si>
    <t>Member 2</t>
  </si>
  <si>
    <t>5)</t>
  </si>
  <si>
    <r>
      <rPr>
        <sz val="12"/>
        <color rgb="FF00A892"/>
        <rFont val="Aptos Narrow"/>
        <family val="2"/>
      </rPr>
      <t>Column D</t>
    </r>
    <r>
      <rPr>
        <sz val="12"/>
        <color rgb="FF000000"/>
        <rFont val="Aptos Narrow"/>
        <family val="2"/>
      </rPr>
      <t xml:space="preserve"> will populate the reimbursement rate associated with either '</t>
    </r>
    <r>
      <rPr>
        <sz val="12"/>
        <color rgb="FF00A892"/>
        <rFont val="Aptos Narrow"/>
        <family val="2"/>
      </rPr>
      <t>Car/Van</t>
    </r>
    <r>
      <rPr>
        <sz val="12"/>
        <color rgb="FF000000"/>
        <rFont val="Aptos Narrow"/>
        <family val="2"/>
      </rPr>
      <t>' or '</t>
    </r>
    <r>
      <rPr>
        <sz val="12"/>
        <color rgb="FF00A892"/>
        <rFont val="Aptos Narrow"/>
        <family val="2"/>
      </rPr>
      <t>Ambulette.</t>
    </r>
    <r>
      <rPr>
        <sz val="12"/>
        <color rgb="FF000000"/>
        <rFont val="Aptos Narrow"/>
        <family val="2"/>
      </rPr>
      <t>'</t>
    </r>
  </si>
  <si>
    <t>Member 3</t>
  </si>
  <si>
    <t>6)</t>
  </si>
  <si>
    <r>
      <t>In</t>
    </r>
    <r>
      <rPr>
        <sz val="12"/>
        <color rgb="FF00A88F"/>
        <rFont val="Aptos Narrow"/>
        <family val="2"/>
      </rPr>
      <t xml:space="preserve"> Column E</t>
    </r>
    <r>
      <rPr>
        <sz val="12"/>
        <color rgb="FF000000"/>
        <rFont val="Aptos Narrow"/>
        <family val="2"/>
      </rPr>
      <t xml:space="preserve">, </t>
    </r>
    <r>
      <rPr>
        <b/>
        <sz val="12"/>
        <color rgb="FF000000"/>
        <rFont val="Aptos Narrow"/>
        <family val="2"/>
      </rPr>
      <t>you will enter the number of miles</t>
    </r>
    <r>
      <rPr>
        <sz val="12"/>
        <color rgb="FF000000"/>
        <rFont val="Aptos Narrow"/>
        <family val="2"/>
      </rPr>
      <t xml:space="preserve"> calculated to the tenth of a mile.</t>
    </r>
  </si>
  <si>
    <t>Member 4</t>
  </si>
  <si>
    <t>7)</t>
  </si>
  <si>
    <r>
      <rPr>
        <sz val="12"/>
        <color rgb="FF00A88F"/>
        <rFont val="Aptos Narrow"/>
        <family val="2"/>
      </rPr>
      <t xml:space="preserve">Column F </t>
    </r>
    <r>
      <rPr>
        <sz val="12"/>
        <color rgb="FF000000"/>
        <rFont val="Aptos Narrow"/>
        <family val="2"/>
      </rPr>
      <t>will calculate the total '</t>
    </r>
    <r>
      <rPr>
        <sz val="12"/>
        <color rgb="FF00A88F"/>
        <rFont val="Aptos Narrow"/>
        <family val="2"/>
      </rPr>
      <t>Base Fee</t>
    </r>
    <r>
      <rPr>
        <sz val="12"/>
        <color rgb="FF000000"/>
        <rFont val="Aptos Narrow"/>
        <family val="2"/>
      </rPr>
      <t>' plus '</t>
    </r>
    <r>
      <rPr>
        <sz val="12"/>
        <color rgb="FF00A88F"/>
        <rFont val="Aptos Narrow"/>
        <family val="2"/>
      </rPr>
      <t>Car/Van</t>
    </r>
    <r>
      <rPr>
        <sz val="12"/>
        <color rgb="FF000000"/>
        <rFont val="Aptos Narrow"/>
        <family val="2"/>
      </rPr>
      <t>' or '</t>
    </r>
    <r>
      <rPr>
        <sz val="12"/>
        <color rgb="FF00A88F"/>
        <rFont val="Aptos Narrow"/>
        <family val="2"/>
      </rPr>
      <t>Ambulett</t>
    </r>
    <r>
      <rPr>
        <sz val="12"/>
        <color rgb="FF00A892"/>
        <rFont val="Aptos Narrow"/>
        <family val="2"/>
      </rPr>
      <t>e</t>
    </r>
    <r>
      <rPr>
        <sz val="12"/>
        <color rgb="FF000000"/>
        <rFont val="Aptos Narrow"/>
        <family val="2"/>
      </rPr>
      <t>' mileage.</t>
    </r>
  </si>
  <si>
    <t>8)</t>
  </si>
  <si>
    <t>Duplicate concurrent mileage is not reimbursable. Service Providers who transport</t>
  </si>
  <si>
    <t xml:space="preserve">Map Link: </t>
  </si>
  <si>
    <t xml:space="preserve">more than one Member at the same time in the same vehicle and who are </t>
  </si>
  <si>
    <t>reimbursed for passenger-laden mileage should claim only for the actual number of</t>
  </si>
  <si>
    <t>miles from the first pick-up of a Member to the destination and drop-off of the last Member.</t>
  </si>
  <si>
    <t>Round-Trip Mileage</t>
  </si>
  <si>
    <r>
      <rPr>
        <u/>
        <sz val="12"/>
        <color rgb="FFF36F55"/>
        <rFont val="Aptos Narrow"/>
        <family val="2"/>
      </rPr>
      <t>Example</t>
    </r>
    <r>
      <rPr>
        <sz val="12"/>
        <color rgb="FF000000"/>
        <rFont val="Aptos Narrow"/>
        <family val="2"/>
      </rPr>
      <t>: ​Member 1 and Member 2 live along the same route in Broome County. ​</t>
    </r>
  </si>
  <si>
    <r>
      <rPr>
        <b/>
        <sz val="12"/>
        <color rgb="FFF36F55"/>
        <rFont val="Aptos Narrow"/>
        <family val="2"/>
      </rPr>
      <t>&gt;</t>
    </r>
    <r>
      <rPr>
        <sz val="12"/>
        <color rgb="FF000000"/>
        <rFont val="Aptos Narrow"/>
        <family val="2"/>
      </rPr>
      <t xml:space="preserve"> Member 1 gets picked up and travels 10 miles. There is a $8.07 base fee, plus 10 </t>
    </r>
  </si>
  <si>
    <t xml:space="preserve">loaded miles reimbursed at $1.80 per mile, for a total of $18.00. The total </t>
  </si>
  <si>
    <t>reimbursement for Member 1 is $26.07.​</t>
  </si>
  <si>
    <r>
      <rPr>
        <b/>
        <sz val="12"/>
        <color rgb="FFF36F55"/>
        <rFont val="Aptos Narrow"/>
        <family val="2"/>
      </rPr>
      <t>&gt;</t>
    </r>
    <r>
      <rPr>
        <sz val="12"/>
        <color rgb="FF000000"/>
        <rFont val="Aptos Narrow"/>
        <family val="2"/>
      </rPr>
      <t xml:space="preserve"> Member 2 is picked up and travels seven miles. While there is a $8.07 base fee, </t>
    </r>
  </si>
  <si>
    <t>the seven loaded miles duplicate concurrent mileage is reimbursed under Member 1.​</t>
  </si>
  <si>
    <t>9)</t>
  </si>
  <si>
    <t xml:space="preserve">Insert Google, Yahoo, etc. Map link outlining the distance traveled while scheduled </t>
  </si>
  <si>
    <r>
      <t xml:space="preserve">SCN Member(s) occupy the vehicle under the </t>
    </r>
    <r>
      <rPr>
        <sz val="12"/>
        <color rgb="FF00A88F"/>
        <rFont val="Aptos Narrow"/>
        <family val="2"/>
      </rPr>
      <t>'One-Way Mileage</t>
    </r>
    <r>
      <rPr>
        <sz val="12"/>
        <color rgb="FF242424"/>
        <rFont val="Aptos Narrow"/>
        <family val="2"/>
      </rPr>
      <t>' or '</t>
    </r>
    <r>
      <rPr>
        <sz val="12"/>
        <color rgb="FF00A88F"/>
        <rFont val="Aptos Narrow"/>
        <family val="2"/>
      </rPr>
      <t>Round Trip Mileage'</t>
    </r>
  </si>
  <si>
    <r>
      <t>table in the space provided next to '</t>
    </r>
    <r>
      <rPr>
        <sz val="12"/>
        <color rgb="FF00A88F"/>
        <rFont val="Aptos Narrow"/>
        <family val="2"/>
      </rPr>
      <t>Map Link</t>
    </r>
    <r>
      <rPr>
        <sz val="12"/>
        <color rgb="FF242424"/>
        <rFont val="Aptos Narrow"/>
        <family val="2"/>
      </rPr>
      <t>' (</t>
    </r>
    <r>
      <rPr>
        <sz val="12"/>
        <color rgb="FF00A88F"/>
        <rFont val="Aptos Narrow"/>
        <family val="2"/>
      </rPr>
      <t>rows 17 and 27</t>
    </r>
    <r>
      <rPr>
        <sz val="12"/>
        <color rgb="FF242424"/>
        <rFont val="Aptos Narrow"/>
        <family val="2"/>
      </rPr>
      <t>).</t>
    </r>
  </si>
  <si>
    <t>10)</t>
  </si>
  <si>
    <r>
      <t xml:space="preserve">Attach this document to the Unite Us referral or internal case </t>
    </r>
    <r>
      <rPr>
        <i/>
        <sz val="12"/>
        <color rgb="FF000000"/>
        <rFont val="Aptos Narrow"/>
        <family val="2"/>
      </rPr>
      <t xml:space="preserve">before </t>
    </r>
    <r>
      <rPr>
        <sz val="12"/>
        <color rgb="FF000000"/>
        <rFont val="Aptos Narrow"/>
        <family val="2"/>
      </rPr>
      <t>submitting for invoice</t>
    </r>
  </si>
  <si>
    <t>administrator review.</t>
  </si>
  <si>
    <t>Chenango County Reimbursement</t>
  </si>
  <si>
    <t>Base Fee
(County of Trip Orgin)</t>
  </si>
  <si>
    <t>Loaded Mileage Reimbursement Rate</t>
  </si>
  <si>
    <t>Car/Van
(Curb-to-Curb)</t>
  </si>
  <si>
    <t>Ambulette
(Door-to-Door)</t>
  </si>
  <si>
    <t>Chenango</t>
  </si>
  <si>
    <r>
      <t>In</t>
    </r>
    <r>
      <rPr>
        <sz val="12"/>
        <color rgb="FF00A88F"/>
        <rFont val="Aptos Narrow"/>
        <family val="2"/>
      </rPr>
      <t xml:space="preserve"> Column E</t>
    </r>
    <r>
      <rPr>
        <sz val="12"/>
        <color rgb="FF000000"/>
        <rFont val="Aptos Narrow"/>
        <family val="2"/>
      </rPr>
      <t xml:space="preserve">, </t>
    </r>
    <r>
      <rPr>
        <b/>
        <sz val="12"/>
        <color rgb="FF000000"/>
        <rFont val="Aptos Narrow"/>
        <family val="2"/>
      </rPr>
      <t>you will enter the number of mile</t>
    </r>
    <r>
      <rPr>
        <sz val="12"/>
        <color rgb="FF000000"/>
        <rFont val="Aptos Narrow"/>
        <family val="2"/>
      </rPr>
      <t>s calculated to the tenth of a mile.</t>
    </r>
  </si>
  <si>
    <t>Delaware County Reimbursement</t>
  </si>
  <si>
    <t>Delaware</t>
  </si>
  <si>
    <r>
      <t xml:space="preserve">In </t>
    </r>
    <r>
      <rPr>
        <sz val="12"/>
        <color rgb="FF00A892"/>
        <rFont val="Aptos Narrow"/>
        <family val="2"/>
      </rPr>
      <t>Column C</t>
    </r>
    <r>
      <rPr>
        <sz val="12"/>
        <color rgb="FF000000"/>
        <rFont val="Aptos Narrow"/>
        <family val="2"/>
      </rPr>
      <t xml:space="preserve">, </t>
    </r>
    <r>
      <rPr>
        <b/>
        <sz val="12"/>
        <color rgb="FF000000"/>
        <rFont val="Aptos Narrow"/>
        <family val="2"/>
      </rPr>
      <t>you will select eithe</t>
    </r>
    <r>
      <rPr>
        <sz val="12"/>
        <color rgb="FF000000"/>
        <rFont val="Aptos Narrow"/>
        <family val="2"/>
      </rPr>
      <t>r '</t>
    </r>
    <r>
      <rPr>
        <sz val="12"/>
        <color rgb="FF00A892"/>
        <rFont val="Aptos Narrow"/>
        <family val="2"/>
      </rPr>
      <t>Car/Van</t>
    </r>
    <r>
      <rPr>
        <sz val="12"/>
        <color rgb="FF000000"/>
        <rFont val="Aptos Narrow"/>
        <family val="2"/>
      </rPr>
      <t>' or '</t>
    </r>
    <r>
      <rPr>
        <sz val="12"/>
        <color rgb="FF00A892"/>
        <rFont val="Aptos Narrow"/>
        <family val="2"/>
      </rPr>
      <t>Ambulette.</t>
    </r>
    <r>
      <rPr>
        <sz val="12"/>
        <color rgb="FF000000"/>
        <rFont val="Aptos Narrow"/>
        <family val="2"/>
      </rPr>
      <t xml:space="preserve">' </t>
    </r>
  </si>
  <si>
    <t>Otsego County Reimbursement</t>
  </si>
  <si>
    <t>Otsego</t>
  </si>
  <si>
    <t>Tioga County Reimbursement</t>
  </si>
  <si>
    <t>Tioga</t>
  </si>
  <si>
    <t>Tompkins County Reimbursement</t>
  </si>
  <si>
    <t>Tompkins</t>
  </si>
  <si>
    <r>
      <t>In</t>
    </r>
    <r>
      <rPr>
        <sz val="12"/>
        <color rgb="FF00A88F"/>
        <rFont val="Aptos Narrow"/>
        <family val="2"/>
      </rPr>
      <t xml:space="preserve"> Column E</t>
    </r>
    <r>
      <rPr>
        <sz val="12"/>
        <color rgb="FF000000"/>
        <rFont val="Aptos Narrow"/>
        <family val="2"/>
      </rPr>
      <t xml:space="preserve">, you will </t>
    </r>
    <r>
      <rPr>
        <b/>
        <sz val="12"/>
        <color rgb="FF000000"/>
        <rFont val="Aptos Narrow"/>
        <family val="2"/>
      </rPr>
      <t>enter the number of miles</t>
    </r>
    <r>
      <rPr>
        <sz val="12"/>
        <color rgb="FF000000"/>
        <rFont val="Aptos Narrow"/>
        <family val="2"/>
      </rPr>
      <t xml:space="preserve"> calculated to the tenth of a mile.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</si>
</sst>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8" x14ac:knownFonts="1">
    <font>
      <sz val="11"/>
      <color rgb="FF000000"/>
      <name val="Aptos Narrow"/>
      <family val="2"/>
    </font>
    <font>
      <sz val="12"/>
      <color rgb="FF000000"/>
      <name val="Aptos Display"/>
      <family val="2"/>
    </font>
    <font>
      <b/>
      <sz val="14"/>
      <color rgb="FF000000"/>
      <name val="Aptos Display"/>
      <family val="2"/>
    </font>
    <font>
      <b/>
      <sz val="12"/>
      <color rgb="FF000000"/>
      <name val="Aptos Display"/>
      <family val="2"/>
    </font>
    <font>
      <sz val="11"/>
      <color rgb="FF000000"/>
      <name val="Aptos"/>
      <family val="2"/>
    </font>
    <font>
      <sz val="12"/>
      <color rgb="FF000000"/>
      <name val="Aptos Narrow"/>
      <family val="2"/>
    </font>
    <font>
      <sz val="12"/>
      <color rgb="FFFF0000"/>
      <name val="Aptos Narrow"/>
      <family val="2"/>
    </font>
    <font>
      <b/>
      <u/>
      <sz val="12"/>
      <color rgb="FF000000"/>
      <name val="Aptos Narrow"/>
      <family val="2"/>
    </font>
    <font>
      <sz val="12"/>
      <color rgb="FF00A88F"/>
      <name val="Aptos Narrow"/>
      <family val="2"/>
    </font>
    <font>
      <b/>
      <i/>
      <sz val="12"/>
      <color rgb="FF000000"/>
      <name val="Aptos Display"/>
      <family val="2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color rgb="FF00A892"/>
      <name val="Aptos Narrow"/>
      <family val="2"/>
    </font>
    <font>
      <sz val="12"/>
      <color rgb="FF242424"/>
      <name val="Aptos Narrow"/>
      <family val="2"/>
    </font>
    <font>
      <u/>
      <sz val="12"/>
      <color rgb="FFF36F55"/>
      <name val="Aptos Narrow"/>
      <family val="2"/>
    </font>
    <font>
      <b/>
      <sz val="12"/>
      <color rgb="FFF36F55"/>
      <name val="Aptos Narrow"/>
      <family val="2"/>
    </font>
    <font>
      <i/>
      <sz val="12"/>
      <color rgb="FF000000"/>
      <name val="Aptos Narrow"/>
      <family val="2"/>
    </font>
    <font>
      <b/>
      <sz val="14"/>
      <color rgb="FF242424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BC7BB"/>
        <bgColor rgb="FF6BC7BB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wrapText="1"/>
    </xf>
    <xf numFmtId="0" fontId="5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3" fontId="1" fillId="0" borderId="0" xfId="0" applyNumberFormat="1" applyFont="1"/>
    <xf numFmtId="0" fontId="9" fillId="0" borderId="0" xfId="0" applyFont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3" fillId="0" borderId="0" xfId="0" applyFont="1"/>
    <xf numFmtId="0" fontId="11" fillId="3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4" fillId="0" borderId="0" xfId="0" applyFont="1"/>
    <xf numFmtId="0" fontId="3" fillId="3" borderId="1" xfId="0" applyFont="1" applyFill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3" fillId="2" borderId="0" xfId="0" applyFont="1" applyFill="1"/>
    <xf numFmtId="0" fontId="17" fillId="2" borderId="0" xfId="0" applyFont="1" applyFill="1" applyAlignment="1">
      <alignment vertical="center"/>
    </xf>
    <xf numFmtId="0" fontId="1" fillId="2" borderId="0" xfId="0" applyFont="1" applyFill="1"/>
    <xf numFmtId="9" fontId="1" fillId="0" borderId="0" xfId="0" applyNumberFormat="1" applyFont="1"/>
    <xf numFmtId="0" fontId="10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0" xfId="0" applyNumberFormat="1" applyFont="1"/>
    <xf numFmtId="0" fontId="16" fillId="0" borderId="0" xfId="0" applyFont="1"/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3551" cy="434340"/>
    <xdr:pic>
      <xdr:nvPicPr>
        <xdr:cNvPr id="2" name="Picture 3">
          <a:extLst>
            <a:ext uri="{FF2B5EF4-FFF2-40B4-BE49-F238E27FC236}">
              <a16:creationId xmlns:a16="http://schemas.microsoft.com/office/drawing/2014/main" id="{E572EB83-0BA0-2567-325A-91B859E2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3551" cy="4343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5751" cy="381003"/>
    <xdr:pic>
      <xdr:nvPicPr>
        <xdr:cNvPr id="2" name="Picture 3">
          <a:extLst>
            <a:ext uri="{FF2B5EF4-FFF2-40B4-BE49-F238E27FC236}">
              <a16:creationId xmlns:a16="http://schemas.microsoft.com/office/drawing/2014/main" id="{FF1790CD-FBF0-1659-C398-8A49ACA9A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5751" cy="3810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633" cy="373376"/>
    <xdr:pic>
      <xdr:nvPicPr>
        <xdr:cNvPr id="2" name="Picture 3">
          <a:extLst>
            <a:ext uri="{FF2B5EF4-FFF2-40B4-BE49-F238E27FC236}">
              <a16:creationId xmlns:a16="http://schemas.microsoft.com/office/drawing/2014/main" id="{5FD7140A-570A-387D-4272-6E9ED93F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633" cy="37337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6868" cy="388620"/>
    <xdr:pic>
      <xdr:nvPicPr>
        <xdr:cNvPr id="2" name="Picture 2">
          <a:extLst>
            <a:ext uri="{FF2B5EF4-FFF2-40B4-BE49-F238E27FC236}">
              <a16:creationId xmlns:a16="http://schemas.microsoft.com/office/drawing/2014/main" id="{BCC800E9-820F-A1A9-19F3-130CEB45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6868" cy="3886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2583" cy="390019"/>
    <xdr:pic>
      <xdr:nvPicPr>
        <xdr:cNvPr id="2" name="Picture 2">
          <a:extLst>
            <a:ext uri="{FF2B5EF4-FFF2-40B4-BE49-F238E27FC236}">
              <a16:creationId xmlns:a16="http://schemas.microsoft.com/office/drawing/2014/main" id="{59A1C521-1D9A-42D9-1DB9-889E9ECB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583" cy="3900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99256" cy="416143"/>
    <xdr:pic>
      <xdr:nvPicPr>
        <xdr:cNvPr id="2" name="Picture 2">
          <a:extLst>
            <a:ext uri="{FF2B5EF4-FFF2-40B4-BE49-F238E27FC236}">
              <a16:creationId xmlns:a16="http://schemas.microsoft.com/office/drawing/2014/main" id="{E7206F44-A856-366D-39B7-24AAA228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9256" cy="41614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E120-DCD3-4761-904D-E32BC50A6A5C}">
  <dimension ref="A1:AF101"/>
  <sheetViews>
    <sheetView tabSelected="1" topLeftCell="A5" workbookViewId="0">
      <selection activeCell="F12" sqref="F12"/>
    </sheetView>
  </sheetViews>
  <sheetFormatPr defaultColWidth="9.109375" defaultRowHeight="15.6" x14ac:dyDescent="0.3"/>
  <cols>
    <col min="1" max="1" width="10.44140625" style="1" customWidth="1"/>
    <col min="2" max="2" width="17" style="1" customWidth="1"/>
    <col min="3" max="3" width="16.33203125" style="1" customWidth="1"/>
    <col min="4" max="4" width="18" style="1" customWidth="1"/>
    <col min="5" max="5" width="21" style="1" customWidth="1"/>
    <col min="6" max="6" width="22.44140625" style="1" customWidth="1"/>
    <col min="7" max="7" width="5.88671875" style="1" customWidth="1"/>
    <col min="8" max="8" width="5.44140625" style="1" customWidth="1"/>
    <col min="9" max="9" width="9.109375" style="1" customWidth="1"/>
    <col min="10" max="16384" width="9.109375" style="1"/>
  </cols>
  <sheetData>
    <row r="1" spans="1:32" ht="18" x14ac:dyDescent="0.35">
      <c r="C1" s="2" t="s">
        <v>0</v>
      </c>
      <c r="D1" s="2"/>
      <c r="E1" s="3"/>
      <c r="F1" s="3"/>
      <c r="I1" s="4"/>
      <c r="Q1" s="5"/>
      <c r="R1" s="5"/>
      <c r="S1" s="61" t="s">
        <v>1</v>
      </c>
      <c r="T1" s="61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8" x14ac:dyDescent="0.35">
      <c r="C2" s="2" t="s">
        <v>2</v>
      </c>
      <c r="D2" s="2"/>
      <c r="E2" s="3"/>
      <c r="F2" s="3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R2" s="5"/>
      <c r="S2" s="6" t="s">
        <v>4</v>
      </c>
      <c r="T2" s="6" t="s">
        <v>5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8" x14ac:dyDescent="0.35">
      <c r="C3" s="2"/>
      <c r="D3" s="2"/>
      <c r="E3" s="3"/>
      <c r="F3" s="3"/>
      <c r="H3" s="5"/>
      <c r="I3" s="5" t="s">
        <v>6</v>
      </c>
      <c r="Q3" s="5"/>
      <c r="R3" s="5"/>
      <c r="S3" s="6" t="s">
        <v>7</v>
      </c>
      <c r="T3" s="7">
        <v>1.8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8" x14ac:dyDescent="0.35">
      <c r="A4" s="62" t="s">
        <v>8</v>
      </c>
      <c r="B4" s="62"/>
      <c r="C4" s="62"/>
      <c r="D4" s="62"/>
      <c r="E4" s="62"/>
      <c r="F4" s="8"/>
      <c r="H4" s="5"/>
      <c r="I4" s="5"/>
      <c r="Q4" s="5"/>
      <c r="R4" s="5"/>
      <c r="S4" s="6" t="s">
        <v>9</v>
      </c>
      <c r="T4" s="7">
        <v>4.5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33" customHeight="1" x14ac:dyDescent="0.3">
      <c r="A5" s="63" t="s">
        <v>10</v>
      </c>
      <c r="B5" s="64" t="s">
        <v>11</v>
      </c>
      <c r="C5" s="64"/>
      <c r="D5" s="63" t="s">
        <v>12</v>
      </c>
      <c r="E5" s="63"/>
      <c r="H5" s="11"/>
      <c r="I5" s="12" t="s">
        <v>13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32.25" customHeight="1" x14ac:dyDescent="0.3">
      <c r="A6" s="63"/>
      <c r="B6" s="9" t="s">
        <v>14</v>
      </c>
      <c r="C6" s="9" t="s">
        <v>15</v>
      </c>
      <c r="D6" s="13" t="s">
        <v>7</v>
      </c>
      <c r="E6" s="13" t="s">
        <v>9</v>
      </c>
      <c r="H6" s="11" t="s">
        <v>16</v>
      </c>
      <c r="I6" s="5" t="s">
        <v>17</v>
      </c>
      <c r="J6" s="5"/>
      <c r="K6" s="5"/>
      <c r="L6" s="5"/>
      <c r="M6" s="5"/>
      <c r="N6" s="5"/>
      <c r="O6" s="5"/>
      <c r="P6" s="5"/>
      <c r="R6" s="5"/>
      <c r="U6" s="5"/>
      <c r="V6" s="5"/>
      <c r="W6" s="5"/>
      <c r="X6" s="5"/>
      <c r="Y6" s="5"/>
      <c r="Z6" s="5"/>
      <c r="AA6" s="5"/>
      <c r="AB6" s="5"/>
    </row>
    <row r="7" spans="1:32" x14ac:dyDescent="0.3">
      <c r="A7" s="14" t="s">
        <v>18</v>
      </c>
      <c r="B7" s="15">
        <v>8.07</v>
      </c>
      <c r="C7" s="15">
        <v>16.14</v>
      </c>
      <c r="D7" s="15">
        <v>1.8</v>
      </c>
      <c r="E7" s="15">
        <v>4.5</v>
      </c>
      <c r="H7" s="11"/>
      <c r="I7" s="5" t="s">
        <v>19</v>
      </c>
      <c r="J7" s="5"/>
      <c r="K7" s="5"/>
      <c r="L7" s="5"/>
      <c r="M7" s="5"/>
      <c r="N7" s="5"/>
      <c r="O7" s="5"/>
      <c r="P7" s="5"/>
      <c r="R7" s="5"/>
      <c r="U7" s="5"/>
      <c r="V7" s="5"/>
      <c r="W7" s="5"/>
      <c r="X7" s="5"/>
      <c r="Y7" s="5"/>
      <c r="Z7" s="5"/>
      <c r="AA7" s="5"/>
      <c r="AB7" s="5"/>
    </row>
    <row r="8" spans="1:32" x14ac:dyDescent="0.3">
      <c r="E8" s="16"/>
      <c r="G8" s="17"/>
      <c r="H8" s="11" t="s">
        <v>20</v>
      </c>
      <c r="I8" s="5" t="s">
        <v>21</v>
      </c>
      <c r="J8" s="5"/>
      <c r="K8" s="5"/>
      <c r="L8" s="5"/>
      <c r="M8" s="5"/>
      <c r="R8" s="5"/>
      <c r="S8" s="5"/>
      <c r="T8" s="5"/>
      <c r="U8" s="5"/>
      <c r="V8" s="5"/>
      <c r="X8" s="5"/>
      <c r="Y8" s="5"/>
      <c r="Z8" s="5"/>
      <c r="AA8" s="5"/>
      <c r="AB8" s="5"/>
    </row>
    <row r="9" spans="1:32" x14ac:dyDescent="0.3">
      <c r="B9" s="18"/>
      <c r="C9" s="18"/>
      <c r="D9" s="18"/>
      <c r="E9" s="18"/>
      <c r="H9" s="11"/>
      <c r="I9" s="5" t="s">
        <v>22</v>
      </c>
      <c r="J9" s="5"/>
      <c r="K9" s="5"/>
      <c r="L9" s="5"/>
      <c r="M9" s="5"/>
      <c r="R9" s="5"/>
      <c r="S9" s="5"/>
      <c r="T9" s="5"/>
      <c r="X9" s="5"/>
      <c r="Y9" s="5"/>
      <c r="Z9" s="5"/>
      <c r="AA9" s="5"/>
      <c r="AB9" s="5"/>
    </row>
    <row r="10" spans="1:32" ht="18" x14ac:dyDescent="0.35">
      <c r="A10" s="59" t="s">
        <v>23</v>
      </c>
      <c r="B10" s="59"/>
      <c r="C10" s="59"/>
      <c r="D10" s="59"/>
      <c r="E10" s="59"/>
      <c r="F10" s="59"/>
      <c r="H10" s="11" t="s">
        <v>24</v>
      </c>
      <c r="I10" s="5" t="s">
        <v>25</v>
      </c>
      <c r="J10" s="5"/>
      <c r="K10" s="5"/>
      <c r="L10" s="5"/>
      <c r="M10" s="5"/>
      <c r="R10" s="5"/>
      <c r="S10" s="5"/>
      <c r="T10" s="5"/>
      <c r="X10" s="5"/>
      <c r="Y10" s="5"/>
      <c r="Z10" s="5"/>
      <c r="AA10" s="5"/>
      <c r="AB10" s="5"/>
    </row>
    <row r="11" spans="1:32" ht="31.2" x14ac:dyDescent="0.3">
      <c r="A11" s="19"/>
      <c r="B11" s="20" t="s">
        <v>26</v>
      </c>
      <c r="C11" s="21" t="s">
        <v>27</v>
      </c>
      <c r="D11" s="21" t="s">
        <v>28</v>
      </c>
      <c r="E11" s="20" t="s">
        <v>29</v>
      </c>
      <c r="F11" s="22" t="s">
        <v>30</v>
      </c>
      <c r="H11" s="11"/>
      <c r="I11" s="5" t="s">
        <v>31</v>
      </c>
      <c r="J11" s="5"/>
      <c r="K11" s="5"/>
      <c r="L11" s="5"/>
      <c r="M11" s="5"/>
      <c r="Q11" s="5"/>
      <c r="R11" s="5"/>
      <c r="S11" s="5"/>
      <c r="T11" s="5"/>
      <c r="X11" s="5"/>
      <c r="Y11" s="5"/>
    </row>
    <row r="12" spans="1:32" ht="13.5" customHeight="1" x14ac:dyDescent="0.3">
      <c r="A12" s="23" t="s">
        <v>32</v>
      </c>
      <c r="B12" s="24">
        <f>B7</f>
        <v>8.07</v>
      </c>
      <c r="C12" s="24" t="s">
        <v>9</v>
      </c>
      <c r="D12" s="24">
        <f>VLOOKUP(C12,$S$3:$T$4,2,FALSE)</f>
        <v>4.5</v>
      </c>
      <c r="E12" s="25">
        <v>5</v>
      </c>
      <c r="F12" s="57">
        <f>IF(E12=0,0,E12*D12+B12)</f>
        <v>30.57</v>
      </c>
      <c r="H12" s="11" t="s">
        <v>33</v>
      </c>
      <c r="I12" s="5" t="s">
        <v>34</v>
      </c>
      <c r="J12" s="5"/>
      <c r="K12" s="5"/>
      <c r="L12" s="5"/>
      <c r="M12" s="5"/>
      <c r="Q12" s="5"/>
      <c r="R12" s="5"/>
      <c r="S12" s="5"/>
      <c r="T12" s="5"/>
      <c r="X12" s="5"/>
      <c r="Y12" s="5"/>
    </row>
    <row r="13" spans="1:32" x14ac:dyDescent="0.3">
      <c r="A13" s="23" t="s">
        <v>35</v>
      </c>
      <c r="B13" s="24">
        <f>B7</f>
        <v>8.07</v>
      </c>
      <c r="C13" s="24" t="s">
        <v>7</v>
      </c>
      <c r="D13" s="24">
        <f>VLOOKUP(C13,$S$3:$T$4,2,FALSE)</f>
        <v>1.8</v>
      </c>
      <c r="E13" s="25">
        <v>0</v>
      </c>
      <c r="F13" s="57">
        <f>IF(E13=0,0,E13*D13+B13)</f>
        <v>0</v>
      </c>
      <c r="H13" s="11" t="s">
        <v>36</v>
      </c>
      <c r="I13" s="5" t="s">
        <v>37</v>
      </c>
      <c r="J13" s="5"/>
      <c r="K13" s="5"/>
      <c r="L13" s="5"/>
      <c r="Q13" s="5"/>
      <c r="R13" s="5"/>
      <c r="S13" s="5"/>
      <c r="T13" s="5"/>
      <c r="W13" s="5"/>
      <c r="X13" s="5"/>
      <c r="Y13" s="5"/>
    </row>
    <row r="14" spans="1:32" x14ac:dyDescent="0.3">
      <c r="A14" s="23" t="s">
        <v>38</v>
      </c>
      <c r="B14" s="24">
        <f>B7</f>
        <v>8.07</v>
      </c>
      <c r="C14" s="24" t="s">
        <v>7</v>
      </c>
      <c r="D14" s="24">
        <f>VLOOKUP(C14,$S$3:$T$4,2,FALSE)</f>
        <v>1.8</v>
      </c>
      <c r="E14" s="25">
        <v>0</v>
      </c>
      <c r="F14" s="57">
        <f>IF(E14=0,0,E14*D14+B14)</f>
        <v>0</v>
      </c>
      <c r="H14" s="11" t="s">
        <v>39</v>
      </c>
      <c r="I14" s="5" t="s">
        <v>40</v>
      </c>
      <c r="J14" s="5"/>
      <c r="K14" s="5"/>
      <c r="L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32" x14ac:dyDescent="0.3">
      <c r="A15" s="23" t="s">
        <v>41</v>
      </c>
      <c r="B15" s="24">
        <f>B7</f>
        <v>8.07</v>
      </c>
      <c r="C15" s="24" t="s">
        <v>9</v>
      </c>
      <c r="D15" s="24">
        <f>VLOOKUP(C15,$S$3:$T$4,2,FALSE)</f>
        <v>4.5</v>
      </c>
      <c r="E15" s="26">
        <v>0</v>
      </c>
      <c r="F15" s="57">
        <f>IF(E15=0,0,E15*D15+B15)</f>
        <v>0</v>
      </c>
      <c r="H15" s="11" t="s">
        <v>42</v>
      </c>
      <c r="I15" s="5" t="s">
        <v>43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32" x14ac:dyDescent="0.3">
      <c r="A16" s="28" t="s">
        <v>30</v>
      </c>
      <c r="B16" s="29"/>
      <c r="C16" s="29"/>
      <c r="D16" s="29"/>
      <c r="E16" s="30"/>
      <c r="F16" s="31">
        <f>SUM(F12:F15)</f>
        <v>30.57</v>
      </c>
      <c r="H16" s="11" t="s">
        <v>44</v>
      </c>
      <c r="I16" s="32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3">
      <c r="A17" s="33" t="s">
        <v>46</v>
      </c>
      <c r="B17" s="58"/>
      <c r="C17" s="58"/>
      <c r="D17" s="58"/>
      <c r="E17" s="58"/>
      <c r="F17" s="58"/>
      <c r="H17" s="11"/>
      <c r="I17" s="32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3">
      <c r="A18" s="34"/>
      <c r="B18" s="35"/>
      <c r="C18" s="35"/>
      <c r="D18" s="35"/>
      <c r="E18" s="35"/>
      <c r="F18" s="36"/>
      <c r="H18" s="11"/>
      <c r="I18" s="32" t="s">
        <v>48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3">
      <c r="A19" s="5"/>
      <c r="B19" s="5"/>
      <c r="C19" s="5"/>
      <c r="D19" s="5"/>
      <c r="E19" s="5"/>
      <c r="F19" s="5"/>
      <c r="H19" s="11"/>
      <c r="I19" s="32" t="s">
        <v>49</v>
      </c>
      <c r="J19" s="5"/>
      <c r="K19" s="5"/>
      <c r="L19" s="5"/>
      <c r="M19" s="5"/>
      <c r="N19" s="5"/>
      <c r="O19" s="5"/>
      <c r="P19" s="5"/>
      <c r="R19" s="5"/>
      <c r="S19" s="5"/>
      <c r="T19" s="5"/>
      <c r="U19" s="5"/>
      <c r="V19" s="5"/>
      <c r="W19" s="5"/>
      <c r="X19" s="5"/>
      <c r="Y19" s="5"/>
    </row>
    <row r="20" spans="1:25" ht="18" x14ac:dyDescent="0.35">
      <c r="A20" s="59" t="s">
        <v>50</v>
      </c>
      <c r="B20" s="59"/>
      <c r="C20" s="59"/>
      <c r="D20" s="59"/>
      <c r="E20" s="59"/>
      <c r="F20" s="59"/>
      <c r="H20" s="11"/>
      <c r="I20" s="5" t="s">
        <v>51</v>
      </c>
      <c r="J20" s="5"/>
      <c r="K20" s="5"/>
      <c r="L20" s="5"/>
      <c r="M20" s="5"/>
      <c r="N20" s="5"/>
      <c r="O20" s="5"/>
      <c r="P20" s="5"/>
      <c r="R20" s="5"/>
      <c r="S20" s="5"/>
      <c r="T20" s="5"/>
      <c r="U20" s="5"/>
      <c r="V20" s="5"/>
      <c r="W20" s="5"/>
      <c r="X20" s="5"/>
      <c r="Y20" s="5"/>
    </row>
    <row r="21" spans="1:25" ht="31.2" x14ac:dyDescent="0.3">
      <c r="A21" s="19"/>
      <c r="B21" s="20" t="s">
        <v>26</v>
      </c>
      <c r="C21" s="21" t="s">
        <v>27</v>
      </c>
      <c r="D21" s="21" t="s">
        <v>28</v>
      </c>
      <c r="E21" s="20" t="s">
        <v>29</v>
      </c>
      <c r="F21" s="19" t="s">
        <v>30</v>
      </c>
      <c r="H21" s="11"/>
      <c r="I21" s="5" t="s">
        <v>52</v>
      </c>
      <c r="J21" s="5"/>
      <c r="K21" s="5"/>
      <c r="L21" s="5"/>
      <c r="M21" s="5"/>
      <c r="N21" s="5"/>
      <c r="O21" s="5"/>
      <c r="P21" s="5"/>
      <c r="R21" s="5"/>
      <c r="S21" s="5"/>
      <c r="T21" s="5"/>
      <c r="U21" s="5"/>
      <c r="V21" s="5"/>
      <c r="W21" s="5"/>
      <c r="X21" s="5"/>
      <c r="Y21" s="5"/>
    </row>
    <row r="22" spans="1:25" x14ac:dyDescent="0.3">
      <c r="A22" s="23" t="s">
        <v>32</v>
      </c>
      <c r="B22" s="24">
        <f>C7</f>
        <v>16.14</v>
      </c>
      <c r="C22" s="24" t="s">
        <v>7</v>
      </c>
      <c r="D22" s="24">
        <f>VLOOKUP(C22,$S$3:$T$4,2,FALSE)</f>
        <v>1.8</v>
      </c>
      <c r="E22" s="26">
        <v>0</v>
      </c>
      <c r="F22" s="57">
        <f>IF(E22=0,0,E22*D22+B22)</f>
        <v>0</v>
      </c>
      <c r="H22" s="11"/>
      <c r="I22" s="32" t="s">
        <v>53</v>
      </c>
      <c r="J22" s="5"/>
      <c r="K22" s="5"/>
      <c r="L22" s="5"/>
      <c r="M22" s="5"/>
      <c r="N22" s="5"/>
      <c r="O22" s="5"/>
      <c r="R22" s="5"/>
      <c r="S22" s="5"/>
      <c r="T22" s="5"/>
      <c r="U22" s="5"/>
      <c r="V22" s="5"/>
      <c r="W22" s="5"/>
      <c r="X22" s="5"/>
      <c r="Y22" s="5"/>
    </row>
    <row r="23" spans="1:25" x14ac:dyDescent="0.3">
      <c r="A23" s="23" t="s">
        <v>35</v>
      </c>
      <c r="B23" s="24">
        <f>C7</f>
        <v>16.14</v>
      </c>
      <c r="C23" s="24" t="s">
        <v>9</v>
      </c>
      <c r="D23" s="24">
        <f>VLOOKUP(C23,$S$3:$T$4,2,FALSE)</f>
        <v>4.5</v>
      </c>
      <c r="E23" s="26">
        <v>0</v>
      </c>
      <c r="F23" s="57">
        <f>IF(E23=0,0,E23*D23+B23)</f>
        <v>0</v>
      </c>
      <c r="H23" s="11"/>
      <c r="I23" s="32" t="s">
        <v>54</v>
      </c>
      <c r="J23" s="5"/>
      <c r="K23" s="5"/>
      <c r="L23" s="5"/>
      <c r="M23" s="5"/>
      <c r="N23" s="5"/>
      <c r="O23" s="5"/>
      <c r="R23" s="5"/>
      <c r="S23" s="5"/>
      <c r="T23" s="5"/>
      <c r="U23" s="5"/>
      <c r="V23" s="5"/>
      <c r="W23" s="5"/>
      <c r="X23" s="5"/>
      <c r="Y23" s="5"/>
    </row>
    <row r="24" spans="1:25" x14ac:dyDescent="0.3">
      <c r="A24" s="23" t="s">
        <v>38</v>
      </c>
      <c r="B24" s="24">
        <f>C7</f>
        <v>16.14</v>
      </c>
      <c r="C24" s="24" t="s">
        <v>7</v>
      </c>
      <c r="D24" s="24">
        <f>VLOOKUP(C24,$S$3:$T$4,2,FALSE)</f>
        <v>1.8</v>
      </c>
      <c r="E24" s="26">
        <v>0</v>
      </c>
      <c r="F24" s="57">
        <f>IF(E24=0,0,E24*D24+B24)</f>
        <v>0</v>
      </c>
      <c r="H24" s="11"/>
      <c r="I24" s="5" t="s">
        <v>55</v>
      </c>
      <c r="J24" s="5"/>
      <c r="K24" s="5"/>
      <c r="L24" s="5"/>
      <c r="M24" s="5"/>
      <c r="R24" s="5"/>
      <c r="S24" s="5"/>
      <c r="T24" s="5"/>
      <c r="U24" s="5"/>
      <c r="V24" s="5"/>
      <c r="W24" s="5"/>
      <c r="X24" s="5"/>
      <c r="Y24" s="5"/>
    </row>
    <row r="25" spans="1:25" x14ac:dyDescent="0.3">
      <c r="A25" s="23" t="s">
        <v>41</v>
      </c>
      <c r="B25" s="24">
        <f>C7</f>
        <v>16.14</v>
      </c>
      <c r="C25" s="24" t="s">
        <v>9</v>
      </c>
      <c r="D25" s="24">
        <f>VLOOKUP(C25,$S$3:$T$4,2,FALSE)</f>
        <v>4.5</v>
      </c>
      <c r="E25" s="26">
        <v>0</v>
      </c>
      <c r="F25" s="57">
        <f>IF(E25=0,0,E25*D25+B25)</f>
        <v>0</v>
      </c>
      <c r="H25" s="11"/>
      <c r="I25" s="32" t="s">
        <v>56</v>
      </c>
      <c r="J25" s="5"/>
      <c r="K25" s="5"/>
      <c r="L25" s="5"/>
      <c r="M25" s="5"/>
      <c r="P25" s="5"/>
      <c r="R25" s="5"/>
      <c r="S25" s="5"/>
      <c r="T25" s="5"/>
      <c r="U25" s="5"/>
      <c r="V25" s="5"/>
      <c r="W25" s="5"/>
      <c r="X25" s="5"/>
      <c r="Y25" s="5"/>
    </row>
    <row r="26" spans="1:25" x14ac:dyDescent="0.3">
      <c r="A26" s="28" t="s">
        <v>30</v>
      </c>
      <c r="B26" s="29"/>
      <c r="C26" s="29"/>
      <c r="D26" s="29"/>
      <c r="E26" s="30"/>
      <c r="F26" s="31">
        <f>SUM(F22:F25)</f>
        <v>0</v>
      </c>
      <c r="H26" s="11" t="s">
        <v>57</v>
      </c>
      <c r="I26" s="5" t="s">
        <v>58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3">
      <c r="A27" s="37" t="s">
        <v>46</v>
      </c>
      <c r="B27" s="60"/>
      <c r="C27" s="60"/>
      <c r="D27" s="60"/>
      <c r="E27" s="60"/>
      <c r="F27" s="60"/>
      <c r="H27" s="11"/>
      <c r="I27" s="32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3">
      <c r="H28" s="11"/>
      <c r="I28" s="32" t="s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3">
      <c r="H29" s="11" t="s">
        <v>61</v>
      </c>
      <c r="I29" s="5" t="s">
        <v>62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3">
      <c r="H30" s="5"/>
      <c r="I30" s="5" t="s">
        <v>63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3"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  <c r="U31" s="5"/>
      <c r="V31" s="5"/>
      <c r="W31" s="5"/>
      <c r="X31" s="5"/>
      <c r="Y31" s="5"/>
    </row>
    <row r="32" spans="1:25" x14ac:dyDescent="0.3">
      <c r="H32" s="5"/>
      <c r="T32" s="5"/>
      <c r="U32" s="5"/>
      <c r="V32" s="5"/>
      <c r="W32" s="5"/>
      <c r="X32" s="5"/>
      <c r="Y32" s="5"/>
    </row>
    <row r="33" spans="8:25" x14ac:dyDescent="0.3">
      <c r="H33" s="5"/>
      <c r="U33" s="5"/>
      <c r="V33" s="5"/>
      <c r="W33" s="5"/>
      <c r="X33" s="5"/>
      <c r="Y33" s="5"/>
    </row>
    <row r="34" spans="8:25" x14ac:dyDescent="0.3">
      <c r="H34" s="5"/>
      <c r="U34" s="5"/>
      <c r="V34" s="5"/>
      <c r="W34" s="5"/>
      <c r="X34" s="5"/>
      <c r="Y34" s="5"/>
    </row>
    <row r="35" spans="8:25" x14ac:dyDescent="0.3">
      <c r="H35" s="5"/>
      <c r="U35" s="5"/>
      <c r="V35" s="5"/>
      <c r="W35" s="5"/>
      <c r="X35" s="5"/>
      <c r="Y35" s="5"/>
    </row>
    <row r="36" spans="8:25" x14ac:dyDescent="0.3">
      <c r="H36" s="5"/>
      <c r="U36" s="5"/>
      <c r="V36" s="5"/>
      <c r="W36" s="5"/>
    </row>
    <row r="37" spans="8:25" x14ac:dyDescent="0.3">
      <c r="H37" s="5"/>
      <c r="U37" s="5"/>
      <c r="V37" s="5"/>
      <c r="W37" s="5"/>
    </row>
    <row r="38" spans="8:25" x14ac:dyDescent="0.3">
      <c r="H38" s="5"/>
      <c r="U38" s="5"/>
      <c r="V38" s="5"/>
    </row>
    <row r="39" spans="8:25" x14ac:dyDescent="0.3">
      <c r="H39" s="5"/>
    </row>
    <row r="40" spans="8:25" x14ac:dyDescent="0.3">
      <c r="H40" s="5"/>
    </row>
    <row r="41" spans="8:25" x14ac:dyDescent="0.3">
      <c r="H41" s="5"/>
    </row>
    <row r="42" spans="8:25" x14ac:dyDescent="0.3">
      <c r="H42" s="5"/>
    </row>
    <row r="43" spans="8:25" x14ac:dyDescent="0.3">
      <c r="H43" s="5"/>
    </row>
    <row r="44" spans="8:25" x14ac:dyDescent="0.3">
      <c r="H44" s="5"/>
    </row>
    <row r="45" spans="8:25" x14ac:dyDescent="0.3">
      <c r="H45" s="5"/>
    </row>
    <row r="46" spans="8:25" x14ac:dyDescent="0.3">
      <c r="H46" s="5"/>
    </row>
    <row r="47" spans="8:25" x14ac:dyDescent="0.3">
      <c r="H47" s="5"/>
    </row>
    <row r="101" ht="15.75" customHeight="1" x14ac:dyDescent="0.3"/>
  </sheetData>
  <mergeCells count="9">
    <mergeCell ref="B17:F17"/>
    <mergeCell ref="A20:F20"/>
    <mergeCell ref="B27:F27"/>
    <mergeCell ref="S1:T1"/>
    <mergeCell ref="A4:E4"/>
    <mergeCell ref="A5:A6"/>
    <mergeCell ref="B5:C5"/>
    <mergeCell ref="D5:E5"/>
    <mergeCell ref="A10:F10"/>
  </mergeCells>
  <dataValidations count="6">
    <dataValidation type="list" allowBlank="1" showInputMessage="1" showErrorMessage="1" sqref="C16:D16 C26:D26" xr:uid="{1ACAAB61-D57D-410E-A4C3-535D7837ADCC}">
      <formula1>$D$7:$E$7</formula1>
    </dataValidation>
    <dataValidation type="list" allowBlank="1" showInputMessage="1" showErrorMessage="1" sqref="C12" xr:uid="{711F939B-E229-4087-94A4-751E52B21627}">
      <formula1>S3:S4</formula1>
    </dataValidation>
    <dataValidation type="list" allowBlank="1" showInputMessage="1" showErrorMessage="1" sqref="C14" xr:uid="{C4B47E37-14DB-4A71-BC1B-8DD208476902}">
      <formula1>S3:S4</formula1>
    </dataValidation>
    <dataValidation type="list" allowBlank="1" showInputMessage="1" showErrorMessage="1" sqref="C15" xr:uid="{8635BC6A-EA7E-4E9C-8600-F7EE668CA845}">
      <formula1>S3:S4</formula1>
    </dataValidation>
    <dataValidation type="list" allowBlank="1" showInputMessage="1" showErrorMessage="1" sqref="C13" xr:uid="{F41BE6D3-C1B2-40CD-B6C7-7ECCEBC461D9}">
      <formula1>S3:S4</formula1>
    </dataValidation>
    <dataValidation type="list" allowBlank="1" showInputMessage="1" showErrorMessage="1" sqref="C22:C25" xr:uid="{529E339C-1AE9-425D-91D5-F0F56F37542B}">
      <formula1>$S$3:$S$4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9C18-3932-47DB-A5D9-F133536C9593}">
  <dimension ref="A1:T47"/>
  <sheetViews>
    <sheetView topLeftCell="A6" workbookViewId="0">
      <selection activeCell="F25" sqref="F25"/>
    </sheetView>
  </sheetViews>
  <sheetFormatPr defaultColWidth="9.109375" defaultRowHeight="15.6" x14ac:dyDescent="0.3"/>
  <cols>
    <col min="1" max="1" width="10.109375" style="1" customWidth="1"/>
    <col min="2" max="2" width="13.88671875" style="1" bestFit="1" customWidth="1"/>
    <col min="3" max="4" width="16" style="1" customWidth="1"/>
    <col min="5" max="5" width="22.44140625" style="1" customWidth="1"/>
    <col min="6" max="6" width="18.5546875" style="1" customWidth="1"/>
    <col min="7" max="7" width="5.33203125" style="1" customWidth="1"/>
    <col min="8" max="8" width="5.44140625" style="1" customWidth="1"/>
    <col min="9" max="9" width="9.109375" style="1" customWidth="1"/>
    <col min="10" max="16384" width="9.109375" style="1"/>
  </cols>
  <sheetData>
    <row r="1" spans="1:20" ht="18" x14ac:dyDescent="0.35">
      <c r="C1" s="2" t="s">
        <v>0</v>
      </c>
      <c r="D1" s="2"/>
      <c r="E1" s="3"/>
      <c r="F1" s="3"/>
      <c r="I1" s="4"/>
      <c r="Q1" s="5"/>
      <c r="R1" s="5"/>
      <c r="S1" s="61" t="s">
        <v>1</v>
      </c>
      <c r="T1" s="61"/>
    </row>
    <row r="2" spans="1:20" ht="18" x14ac:dyDescent="0.35">
      <c r="C2" s="2" t="s">
        <v>2</v>
      </c>
      <c r="D2" s="2"/>
      <c r="E2" s="3"/>
      <c r="F2" s="3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R2" s="5"/>
      <c r="S2" s="6" t="s">
        <v>4</v>
      </c>
      <c r="T2" s="6" t="s">
        <v>5</v>
      </c>
    </row>
    <row r="3" spans="1:20" ht="18" x14ac:dyDescent="0.35">
      <c r="C3" s="2"/>
      <c r="D3" s="2"/>
      <c r="E3" s="3"/>
      <c r="F3" s="3"/>
      <c r="H3" s="5"/>
      <c r="I3" s="5" t="s">
        <v>6</v>
      </c>
      <c r="Q3" s="5"/>
      <c r="R3" s="5"/>
      <c r="S3" s="6" t="s">
        <v>7</v>
      </c>
      <c r="T3" s="7">
        <v>1.98</v>
      </c>
    </row>
    <row r="4" spans="1:20" ht="18" x14ac:dyDescent="0.35">
      <c r="A4" s="62" t="s">
        <v>64</v>
      </c>
      <c r="B4" s="62"/>
      <c r="C4" s="62"/>
      <c r="D4" s="62"/>
      <c r="E4" s="62"/>
      <c r="F4" s="8"/>
      <c r="H4" s="5"/>
      <c r="I4" s="5"/>
      <c r="Q4" s="5"/>
      <c r="R4" s="5"/>
      <c r="S4" s="6" t="s">
        <v>9</v>
      </c>
      <c r="T4" s="7">
        <v>3</v>
      </c>
    </row>
    <row r="5" spans="1:20" ht="33.75" customHeight="1" x14ac:dyDescent="0.3">
      <c r="A5" s="63" t="s">
        <v>10</v>
      </c>
      <c r="B5" s="64" t="s">
        <v>65</v>
      </c>
      <c r="C5" s="64"/>
      <c r="D5" s="63" t="s">
        <v>66</v>
      </c>
      <c r="E5" s="63"/>
      <c r="G5" s="11"/>
      <c r="H5" s="11"/>
      <c r="I5" s="12" t="s">
        <v>13</v>
      </c>
      <c r="Q5" s="5"/>
      <c r="R5" s="5"/>
      <c r="S5" s="5"/>
      <c r="T5" s="5"/>
    </row>
    <row r="6" spans="1:20" ht="32.25" customHeight="1" x14ac:dyDescent="0.3">
      <c r="A6" s="63"/>
      <c r="B6" s="9" t="s">
        <v>14</v>
      </c>
      <c r="C6" s="9" t="s">
        <v>15</v>
      </c>
      <c r="D6" s="10" t="s">
        <v>67</v>
      </c>
      <c r="E6" s="10" t="s">
        <v>68</v>
      </c>
      <c r="G6" s="11"/>
      <c r="H6" s="11" t="s">
        <v>16</v>
      </c>
      <c r="I6" s="5" t="s">
        <v>17</v>
      </c>
      <c r="J6" s="5"/>
      <c r="K6" s="5"/>
      <c r="L6" s="5"/>
      <c r="M6" s="5"/>
      <c r="N6" s="5"/>
      <c r="O6" s="5"/>
      <c r="P6" s="5"/>
      <c r="R6" s="5"/>
    </row>
    <row r="7" spans="1:20" x14ac:dyDescent="0.3">
      <c r="A7" s="38" t="s">
        <v>69</v>
      </c>
      <c r="B7" s="39">
        <v>9.07</v>
      </c>
      <c r="C7" s="39">
        <v>18.14</v>
      </c>
      <c r="D7" s="39">
        <v>1.98</v>
      </c>
      <c r="E7" s="39">
        <v>3</v>
      </c>
      <c r="G7" s="11"/>
      <c r="H7" s="11"/>
      <c r="I7" s="5" t="s">
        <v>19</v>
      </c>
      <c r="J7" s="5"/>
      <c r="K7" s="5"/>
      <c r="L7" s="5"/>
      <c r="M7" s="5"/>
      <c r="N7" s="5"/>
      <c r="O7" s="5"/>
      <c r="P7" s="5"/>
      <c r="R7" s="5"/>
    </row>
    <row r="8" spans="1:20" x14ac:dyDescent="0.3">
      <c r="A8" s="40"/>
      <c r="B8" s="41"/>
      <c r="C8" s="41"/>
      <c r="D8" s="41"/>
      <c r="E8" s="41"/>
      <c r="F8" s="41"/>
      <c r="H8" s="11" t="s">
        <v>20</v>
      </c>
      <c r="I8" s="5" t="s">
        <v>21</v>
      </c>
      <c r="J8" s="5"/>
      <c r="K8" s="5"/>
      <c r="L8" s="5"/>
      <c r="M8" s="5"/>
      <c r="R8" s="5"/>
      <c r="S8" s="5"/>
      <c r="T8" s="5"/>
    </row>
    <row r="9" spans="1:20" x14ac:dyDescent="0.3">
      <c r="H9" s="11"/>
      <c r="I9" s="5" t="s">
        <v>22</v>
      </c>
      <c r="J9" s="5"/>
      <c r="K9" s="5"/>
      <c r="L9" s="5"/>
      <c r="M9" s="5"/>
      <c r="R9" s="5"/>
      <c r="S9" s="5"/>
      <c r="T9" s="5"/>
    </row>
    <row r="10" spans="1:20" ht="18" x14ac:dyDescent="0.35">
      <c r="A10" s="59" t="s">
        <v>23</v>
      </c>
      <c r="B10" s="59"/>
      <c r="C10" s="59"/>
      <c r="D10" s="59"/>
      <c r="E10" s="59"/>
      <c r="F10" s="59"/>
      <c r="H10" s="11" t="s">
        <v>24</v>
      </c>
      <c r="I10" s="5" t="s">
        <v>25</v>
      </c>
      <c r="J10" s="5"/>
      <c r="K10" s="5"/>
      <c r="L10" s="5"/>
      <c r="M10" s="5"/>
      <c r="R10" s="5"/>
      <c r="S10" s="5"/>
      <c r="T10" s="5"/>
    </row>
    <row r="11" spans="1:20" ht="31.2" x14ac:dyDescent="0.3">
      <c r="A11" s="19"/>
      <c r="B11" s="20" t="s">
        <v>26</v>
      </c>
      <c r="C11" s="21" t="s">
        <v>27</v>
      </c>
      <c r="D11" s="21" t="s">
        <v>28</v>
      </c>
      <c r="E11" s="20" t="s">
        <v>29</v>
      </c>
      <c r="F11" s="19" t="s">
        <v>30</v>
      </c>
      <c r="H11" s="11"/>
      <c r="I11" s="5" t="s">
        <v>31</v>
      </c>
      <c r="J11" s="5"/>
      <c r="K11" s="5"/>
      <c r="L11" s="5"/>
      <c r="M11" s="5"/>
      <c r="Q11" s="5"/>
      <c r="R11" s="5"/>
      <c r="S11" s="5"/>
      <c r="T11" s="5"/>
    </row>
    <row r="12" spans="1:20" x14ac:dyDescent="0.3">
      <c r="A12" s="23" t="s">
        <v>32</v>
      </c>
      <c r="B12" s="24">
        <f>B7</f>
        <v>9.07</v>
      </c>
      <c r="C12" s="24" t="s">
        <v>7</v>
      </c>
      <c r="D12" s="24">
        <f>VLOOKUP(C12,$S$3:$T$4,2,FALSE)</f>
        <v>1.98</v>
      </c>
      <c r="E12" s="26">
        <v>0</v>
      </c>
      <c r="F12" s="57">
        <f>IF(E12=0,0,E12*D12+B12)</f>
        <v>0</v>
      </c>
      <c r="H12" s="11" t="s">
        <v>33</v>
      </c>
      <c r="I12" s="5" t="s">
        <v>34</v>
      </c>
      <c r="J12" s="5"/>
      <c r="K12" s="5"/>
      <c r="L12" s="5"/>
      <c r="M12" s="5"/>
      <c r="Q12" s="5"/>
      <c r="R12" s="5"/>
      <c r="S12" s="5"/>
      <c r="T12" s="5"/>
    </row>
    <row r="13" spans="1:20" x14ac:dyDescent="0.3">
      <c r="A13" s="23" t="s">
        <v>35</v>
      </c>
      <c r="B13" s="24">
        <f>B7</f>
        <v>9.07</v>
      </c>
      <c r="C13" s="24" t="s">
        <v>9</v>
      </c>
      <c r="D13" s="24">
        <f>VLOOKUP(C13,$S$3:$T$4,2,FALSE)</f>
        <v>3</v>
      </c>
      <c r="E13" s="26">
        <f>E7*0</f>
        <v>0</v>
      </c>
      <c r="F13" s="57">
        <f>IF(E13=0,0,E13*D13+B13)</f>
        <v>0</v>
      </c>
      <c r="H13" s="11" t="s">
        <v>36</v>
      </c>
      <c r="I13" s="5" t="s">
        <v>37</v>
      </c>
      <c r="J13" s="5"/>
      <c r="K13" s="5"/>
      <c r="L13" s="5"/>
      <c r="Q13" s="5"/>
      <c r="R13" s="5"/>
      <c r="S13" s="5"/>
      <c r="T13" s="5"/>
    </row>
    <row r="14" spans="1:20" x14ac:dyDescent="0.3">
      <c r="A14" s="23" t="s">
        <v>38</v>
      </c>
      <c r="B14" s="24">
        <f>B7</f>
        <v>9.07</v>
      </c>
      <c r="C14" s="24" t="s">
        <v>7</v>
      </c>
      <c r="D14" s="24">
        <f>VLOOKUP(C14,$S$3:$T$4,2,FALSE)</f>
        <v>1.98</v>
      </c>
      <c r="E14" s="26">
        <f>E7*0</f>
        <v>0</v>
      </c>
      <c r="F14" s="57">
        <f>IF(E14=0,0,E14*D14+B14)</f>
        <v>0</v>
      </c>
      <c r="H14" s="11" t="s">
        <v>39</v>
      </c>
      <c r="I14" s="5" t="s">
        <v>70</v>
      </c>
      <c r="J14" s="5"/>
      <c r="K14" s="5"/>
      <c r="L14" s="5"/>
      <c r="P14" s="5"/>
      <c r="Q14" s="5"/>
      <c r="R14" s="5"/>
      <c r="S14" s="5"/>
      <c r="T14" s="5"/>
    </row>
    <row r="15" spans="1:20" x14ac:dyDescent="0.3">
      <c r="A15" s="23" t="s">
        <v>41</v>
      </c>
      <c r="B15" s="24">
        <f>B7</f>
        <v>9.07</v>
      </c>
      <c r="C15" s="24" t="s">
        <v>7</v>
      </c>
      <c r="D15" s="24">
        <f>VLOOKUP(C15,$S$3:$T$4,2,FALSE)</f>
        <v>1.98</v>
      </c>
      <c r="E15" s="26">
        <f>E7*0</f>
        <v>0</v>
      </c>
      <c r="F15" s="57">
        <f>IF(E15=0,0,E15*D15+B15)</f>
        <v>0</v>
      </c>
      <c r="H15" s="11" t="s">
        <v>42</v>
      </c>
      <c r="I15" s="5" t="s">
        <v>43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3">
      <c r="A16" s="28" t="s">
        <v>30</v>
      </c>
      <c r="B16" s="29"/>
      <c r="C16" s="29"/>
      <c r="D16" s="29"/>
      <c r="E16" s="29"/>
      <c r="F16" s="31">
        <f>SUM(F12:F15)</f>
        <v>0</v>
      </c>
      <c r="H16" s="11" t="s">
        <v>44</v>
      </c>
      <c r="I16" s="32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33" t="s">
        <v>46</v>
      </c>
      <c r="B17" s="58"/>
      <c r="C17" s="58"/>
      <c r="D17" s="58"/>
      <c r="E17" s="58"/>
      <c r="F17" s="58"/>
      <c r="H17" s="11"/>
      <c r="I17" s="32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3">
      <c r="A18" s="42"/>
      <c r="B18" s="43"/>
      <c r="C18" s="43"/>
      <c r="D18" s="43"/>
      <c r="E18" s="43"/>
      <c r="F18" s="44"/>
      <c r="H18" s="11"/>
      <c r="I18" s="32" t="s">
        <v>48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/>
      <c r="B19" s="5"/>
      <c r="C19" s="5"/>
      <c r="D19" s="5"/>
      <c r="E19" s="5"/>
      <c r="F19" s="5"/>
      <c r="H19" s="11"/>
      <c r="I19" s="32" t="s">
        <v>49</v>
      </c>
      <c r="J19" s="5"/>
      <c r="K19" s="5"/>
      <c r="L19" s="5"/>
      <c r="M19" s="5"/>
      <c r="N19" s="5"/>
      <c r="O19" s="5"/>
      <c r="P19" s="5"/>
      <c r="R19" s="5"/>
      <c r="S19" s="5"/>
      <c r="T19" s="5"/>
    </row>
    <row r="20" spans="1:20" ht="18" x14ac:dyDescent="0.35">
      <c r="A20" s="59" t="s">
        <v>50</v>
      </c>
      <c r="B20" s="59"/>
      <c r="C20" s="59"/>
      <c r="D20" s="59"/>
      <c r="E20" s="59"/>
      <c r="F20" s="59"/>
      <c r="H20" s="11"/>
      <c r="I20" s="5" t="s">
        <v>51</v>
      </c>
      <c r="J20" s="5"/>
      <c r="K20" s="5"/>
      <c r="L20" s="5"/>
      <c r="M20" s="5"/>
      <c r="N20" s="5"/>
      <c r="O20" s="5"/>
      <c r="P20" s="5"/>
      <c r="R20" s="5"/>
      <c r="S20" s="5"/>
      <c r="T20" s="5"/>
    </row>
    <row r="21" spans="1:20" ht="31.2" x14ac:dyDescent="0.3">
      <c r="A21" s="19"/>
      <c r="B21" s="20" t="s">
        <v>26</v>
      </c>
      <c r="C21" s="21" t="s">
        <v>27</v>
      </c>
      <c r="D21" s="21" t="s">
        <v>28</v>
      </c>
      <c r="E21" s="20" t="s">
        <v>29</v>
      </c>
      <c r="F21" s="19" t="s">
        <v>30</v>
      </c>
      <c r="H21" s="11"/>
      <c r="I21" s="5" t="s">
        <v>52</v>
      </c>
      <c r="J21" s="5"/>
      <c r="K21" s="5"/>
      <c r="L21" s="5"/>
      <c r="M21" s="5"/>
      <c r="N21" s="5"/>
      <c r="O21" s="5"/>
      <c r="P21" s="5"/>
      <c r="R21" s="5"/>
      <c r="S21" s="5"/>
      <c r="T21" s="5"/>
    </row>
    <row r="22" spans="1:20" x14ac:dyDescent="0.3">
      <c r="A22" s="23" t="s">
        <v>32</v>
      </c>
      <c r="B22" s="24">
        <f>C7</f>
        <v>18.14</v>
      </c>
      <c r="C22" s="24" t="s">
        <v>7</v>
      </c>
      <c r="D22" s="24">
        <f>VLOOKUP(C22,$S$3:$T$4,2,FALSE)</f>
        <v>1.98</v>
      </c>
      <c r="E22" s="26">
        <f>E7*0</f>
        <v>0</v>
      </c>
      <c r="F22" s="57">
        <f>IF(E22=0,0,E22*D22+B22)</f>
        <v>0</v>
      </c>
      <c r="H22" s="11"/>
      <c r="I22" s="32" t="s">
        <v>53</v>
      </c>
      <c r="J22" s="5"/>
      <c r="K22" s="5"/>
      <c r="L22" s="5"/>
      <c r="M22" s="5"/>
      <c r="N22" s="5"/>
      <c r="O22" s="5"/>
      <c r="R22" s="5"/>
      <c r="S22" s="5"/>
      <c r="T22" s="5"/>
    </row>
    <row r="23" spans="1:20" x14ac:dyDescent="0.3">
      <c r="A23" s="23" t="s">
        <v>35</v>
      </c>
      <c r="B23" s="24">
        <f>C7</f>
        <v>18.14</v>
      </c>
      <c r="C23" s="24" t="s">
        <v>9</v>
      </c>
      <c r="D23" s="24">
        <f>VLOOKUP(C23,$S$3:$T$4,2,FALSE)</f>
        <v>3</v>
      </c>
      <c r="E23" s="26">
        <f>E7*0</f>
        <v>0</v>
      </c>
      <c r="F23" s="57">
        <f>IF(E23=0,0,E23*D23+B23)</f>
        <v>0</v>
      </c>
      <c r="H23" s="11"/>
      <c r="I23" s="32" t="s">
        <v>54</v>
      </c>
      <c r="J23" s="5"/>
      <c r="K23" s="5"/>
      <c r="L23" s="5"/>
      <c r="M23" s="5"/>
      <c r="N23" s="5"/>
      <c r="O23" s="5"/>
      <c r="R23" s="5"/>
      <c r="S23" s="5"/>
      <c r="T23" s="5"/>
    </row>
    <row r="24" spans="1:20" x14ac:dyDescent="0.3">
      <c r="A24" s="23" t="s">
        <v>38</v>
      </c>
      <c r="B24" s="24">
        <f>C7</f>
        <v>18.14</v>
      </c>
      <c r="C24" s="24" t="s">
        <v>7</v>
      </c>
      <c r="D24" s="24">
        <f>VLOOKUP(C24,$S$3:$T$4,2,FALSE)</f>
        <v>1.98</v>
      </c>
      <c r="E24" s="26">
        <f>E7*0</f>
        <v>0</v>
      </c>
      <c r="F24" s="57">
        <f>IF(E24=0,0,E24*D24+B24)</f>
        <v>0</v>
      </c>
      <c r="H24" s="11"/>
      <c r="I24" s="5" t="s">
        <v>55</v>
      </c>
      <c r="J24" s="5"/>
      <c r="K24" s="5"/>
      <c r="L24" s="5"/>
      <c r="M24" s="5"/>
      <c r="R24" s="5"/>
      <c r="S24" s="5"/>
      <c r="T24" s="5"/>
    </row>
    <row r="25" spans="1:20" x14ac:dyDescent="0.3">
      <c r="A25" s="23" t="s">
        <v>41</v>
      </c>
      <c r="B25" s="24">
        <f>C7</f>
        <v>18.14</v>
      </c>
      <c r="C25" s="24" t="s">
        <v>9</v>
      </c>
      <c r="D25" s="24">
        <f>VLOOKUP(C25,$S$3:$T$4,2,FALSE)</f>
        <v>3</v>
      </c>
      <c r="E25" s="26">
        <f>E7*0</f>
        <v>0</v>
      </c>
      <c r="F25" s="57">
        <f>IF(E25=0,0,E25*D25+B25)</f>
        <v>0</v>
      </c>
      <c r="H25" s="11"/>
      <c r="I25" s="32" t="s">
        <v>56</v>
      </c>
      <c r="J25" s="5"/>
      <c r="K25" s="5"/>
      <c r="L25" s="5"/>
      <c r="M25" s="5"/>
      <c r="P25" s="5"/>
      <c r="R25" s="5"/>
      <c r="S25" s="5"/>
      <c r="T25" s="5"/>
    </row>
    <row r="26" spans="1:20" x14ac:dyDescent="0.3">
      <c r="A26" s="23" t="s">
        <v>30</v>
      </c>
      <c r="B26" s="45"/>
      <c r="C26" s="45"/>
      <c r="D26" s="45"/>
      <c r="E26" s="45"/>
      <c r="F26" s="46">
        <f>SUM(F22:F25)</f>
        <v>0</v>
      </c>
      <c r="H26" s="11" t="s">
        <v>57</v>
      </c>
      <c r="I26" s="5" t="s">
        <v>58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3">
      <c r="A27" s="33" t="s">
        <v>46</v>
      </c>
      <c r="B27" s="58"/>
      <c r="C27" s="58"/>
      <c r="D27" s="58"/>
      <c r="E27" s="58"/>
      <c r="F27" s="58"/>
      <c r="H27" s="11"/>
      <c r="I27" s="32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3">
      <c r="H28" s="11"/>
      <c r="I28" s="32" t="s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3">
      <c r="H29" s="11" t="s">
        <v>61</v>
      </c>
      <c r="I29" s="5" t="s">
        <v>62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3">
      <c r="H30" s="5"/>
      <c r="I30" s="5" t="s">
        <v>63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3"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</row>
    <row r="32" spans="1:20" x14ac:dyDescent="0.3">
      <c r="H32" s="5"/>
      <c r="T32" s="5"/>
    </row>
    <row r="33" spans="8:8" x14ac:dyDescent="0.3">
      <c r="H33" s="5"/>
    </row>
    <row r="34" spans="8:8" x14ac:dyDescent="0.3">
      <c r="H34" s="5"/>
    </row>
    <row r="35" spans="8:8" x14ac:dyDescent="0.3">
      <c r="H35" s="5"/>
    </row>
    <row r="36" spans="8:8" x14ac:dyDescent="0.3">
      <c r="H36" s="5"/>
    </row>
    <row r="37" spans="8:8" x14ac:dyDescent="0.3">
      <c r="H37" s="5"/>
    </row>
    <row r="38" spans="8:8" x14ac:dyDescent="0.3">
      <c r="H38" s="5"/>
    </row>
    <row r="39" spans="8:8" x14ac:dyDescent="0.3">
      <c r="H39" s="5"/>
    </row>
    <row r="40" spans="8:8" x14ac:dyDescent="0.3">
      <c r="H40" s="5"/>
    </row>
    <row r="41" spans="8:8" x14ac:dyDescent="0.3">
      <c r="H41" s="5"/>
    </row>
    <row r="42" spans="8:8" x14ac:dyDescent="0.3">
      <c r="H42" s="5"/>
    </row>
    <row r="43" spans="8:8" x14ac:dyDescent="0.3">
      <c r="H43" s="5"/>
    </row>
    <row r="44" spans="8:8" x14ac:dyDescent="0.3">
      <c r="H44" s="5"/>
    </row>
    <row r="45" spans="8:8" x14ac:dyDescent="0.3">
      <c r="H45" s="5"/>
    </row>
    <row r="46" spans="8:8" x14ac:dyDescent="0.3">
      <c r="H46" s="5"/>
    </row>
    <row r="47" spans="8:8" x14ac:dyDescent="0.3">
      <c r="H47" s="5"/>
    </row>
  </sheetData>
  <mergeCells count="9">
    <mergeCell ref="B17:F17"/>
    <mergeCell ref="A20:F20"/>
    <mergeCell ref="B27:F27"/>
    <mergeCell ref="S1:T1"/>
    <mergeCell ref="A4:E4"/>
    <mergeCell ref="A5:A6"/>
    <mergeCell ref="B5:C5"/>
    <mergeCell ref="D5:E5"/>
    <mergeCell ref="A10:F10"/>
  </mergeCells>
  <dataValidations count="1">
    <dataValidation type="list" allowBlank="1" showInputMessage="1" showErrorMessage="1" sqref="C12:C15 C22:C25" xr:uid="{8257CAFF-E9B8-4B88-B699-AAF3C9A59D36}">
      <formula1>$S$3:$S$4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1ED0-209D-4CD1-8D16-6BAE3FF56EAC}">
  <dimension ref="A1:T47"/>
  <sheetViews>
    <sheetView topLeftCell="A5" workbookViewId="0">
      <selection activeCell="F26" sqref="F26"/>
    </sheetView>
  </sheetViews>
  <sheetFormatPr defaultColWidth="9.109375" defaultRowHeight="15.6" x14ac:dyDescent="0.3"/>
  <cols>
    <col min="1" max="1" width="9.6640625" style="1" customWidth="1"/>
    <col min="2" max="2" width="13.88671875" style="1" bestFit="1" customWidth="1"/>
    <col min="3" max="4" width="16" style="1" customWidth="1"/>
    <col min="5" max="5" width="21.109375" style="1" customWidth="1"/>
    <col min="6" max="6" width="18.5546875" style="1" customWidth="1"/>
    <col min="7" max="7" width="5" style="1" customWidth="1"/>
    <col min="8" max="8" width="5.44140625" style="1" customWidth="1"/>
    <col min="9" max="9" width="9.109375" style="1" customWidth="1"/>
    <col min="10" max="16384" width="9.109375" style="1"/>
  </cols>
  <sheetData>
    <row r="1" spans="1:20" ht="18" x14ac:dyDescent="0.35">
      <c r="C1" s="2" t="s">
        <v>0</v>
      </c>
      <c r="D1" s="2"/>
      <c r="E1" s="3"/>
      <c r="F1" s="3"/>
      <c r="I1" s="4"/>
      <c r="Q1" s="5"/>
      <c r="R1" s="5"/>
      <c r="S1" s="61" t="s">
        <v>1</v>
      </c>
      <c r="T1" s="61"/>
    </row>
    <row r="2" spans="1:20" ht="18" x14ac:dyDescent="0.35">
      <c r="C2" s="2" t="s">
        <v>2</v>
      </c>
      <c r="D2" s="2"/>
      <c r="E2" s="3"/>
      <c r="F2" s="3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R2" s="5"/>
      <c r="S2" s="6" t="s">
        <v>4</v>
      </c>
      <c r="T2" s="6" t="s">
        <v>5</v>
      </c>
    </row>
    <row r="3" spans="1:20" ht="18" x14ac:dyDescent="0.35">
      <c r="C3" s="2"/>
      <c r="D3" s="2"/>
      <c r="E3" s="3"/>
      <c r="F3" s="47"/>
      <c r="H3" s="5"/>
      <c r="I3" s="5" t="s">
        <v>6</v>
      </c>
      <c r="Q3" s="5"/>
      <c r="R3" s="5"/>
      <c r="S3" s="6" t="s">
        <v>7</v>
      </c>
      <c r="T3" s="7">
        <v>2.0299999999999998</v>
      </c>
    </row>
    <row r="4" spans="1:20" ht="18" x14ac:dyDescent="0.3">
      <c r="A4" s="65" t="s">
        <v>71</v>
      </c>
      <c r="B4" s="65"/>
      <c r="C4" s="65"/>
      <c r="D4" s="65"/>
      <c r="E4" s="65"/>
      <c r="F4" s="48"/>
      <c r="H4" s="5"/>
      <c r="I4" s="5"/>
      <c r="Q4" s="5"/>
      <c r="R4" s="5"/>
      <c r="S4" s="6" t="s">
        <v>9</v>
      </c>
      <c r="T4" s="7">
        <v>3</v>
      </c>
    </row>
    <row r="5" spans="1:20" ht="33" customHeight="1" x14ac:dyDescent="0.3">
      <c r="A5" s="63" t="s">
        <v>10</v>
      </c>
      <c r="B5" s="64" t="s">
        <v>65</v>
      </c>
      <c r="C5" s="64"/>
      <c r="D5" s="63" t="s">
        <v>66</v>
      </c>
      <c r="E5" s="63"/>
      <c r="F5" s="49"/>
      <c r="G5" s="11"/>
      <c r="H5" s="11"/>
      <c r="I5" s="12" t="s">
        <v>13</v>
      </c>
      <c r="Q5" s="5"/>
      <c r="R5" s="5"/>
      <c r="S5" s="5"/>
      <c r="T5" s="5"/>
    </row>
    <row r="6" spans="1:20" ht="32.25" customHeight="1" x14ac:dyDescent="0.3">
      <c r="A6" s="63"/>
      <c r="B6" s="9" t="s">
        <v>14</v>
      </c>
      <c r="C6" s="9" t="s">
        <v>15</v>
      </c>
      <c r="D6" s="10" t="s">
        <v>67</v>
      </c>
      <c r="E6" s="10" t="s">
        <v>68</v>
      </c>
      <c r="G6" s="11"/>
      <c r="H6" s="11" t="s">
        <v>16</v>
      </c>
      <c r="I6" s="5" t="s">
        <v>17</v>
      </c>
      <c r="J6" s="5"/>
      <c r="K6" s="5"/>
      <c r="L6" s="5"/>
      <c r="M6" s="5"/>
      <c r="N6" s="5"/>
      <c r="O6" s="5"/>
      <c r="P6" s="5"/>
      <c r="R6" s="5"/>
    </row>
    <row r="7" spans="1:20" x14ac:dyDescent="0.3">
      <c r="A7" s="38" t="s">
        <v>72</v>
      </c>
      <c r="B7" s="39">
        <v>9.24</v>
      </c>
      <c r="C7" s="39">
        <v>18.48</v>
      </c>
      <c r="D7" s="39">
        <v>2.0299999999999998</v>
      </c>
      <c r="E7" s="39">
        <v>3</v>
      </c>
      <c r="G7" s="11"/>
      <c r="H7" s="11"/>
      <c r="I7" s="5" t="s">
        <v>19</v>
      </c>
      <c r="J7" s="5"/>
      <c r="K7" s="5"/>
      <c r="L7" s="5"/>
      <c r="M7" s="5"/>
      <c r="N7" s="5"/>
      <c r="O7" s="5"/>
      <c r="P7" s="5"/>
      <c r="R7" s="5"/>
    </row>
    <row r="8" spans="1:20" x14ac:dyDescent="0.3">
      <c r="A8" s="40"/>
      <c r="B8" s="41"/>
      <c r="C8" s="41"/>
      <c r="D8" s="41"/>
      <c r="E8" s="41"/>
      <c r="F8" s="41"/>
      <c r="H8" s="11" t="s">
        <v>20</v>
      </c>
      <c r="I8" s="5" t="s">
        <v>21</v>
      </c>
      <c r="J8" s="5"/>
      <c r="K8" s="5"/>
      <c r="L8" s="5"/>
      <c r="M8" s="5"/>
      <c r="R8" s="5"/>
      <c r="S8" s="5"/>
      <c r="T8" s="5"/>
    </row>
    <row r="9" spans="1:20" x14ac:dyDescent="0.3">
      <c r="H9" s="11"/>
      <c r="I9" s="5" t="s">
        <v>22</v>
      </c>
      <c r="J9" s="5"/>
      <c r="K9" s="5"/>
      <c r="L9" s="5"/>
      <c r="M9" s="5"/>
      <c r="R9" s="5"/>
      <c r="S9" s="5"/>
      <c r="T9" s="5"/>
    </row>
    <row r="10" spans="1:20" ht="18" x14ac:dyDescent="0.35">
      <c r="A10" s="59" t="s">
        <v>23</v>
      </c>
      <c r="B10" s="59"/>
      <c r="C10" s="59"/>
      <c r="D10" s="59"/>
      <c r="E10" s="59"/>
      <c r="F10" s="59"/>
      <c r="H10" s="11" t="s">
        <v>24</v>
      </c>
      <c r="I10" s="5" t="s">
        <v>25</v>
      </c>
      <c r="J10" s="5"/>
      <c r="K10" s="5"/>
      <c r="L10" s="5"/>
      <c r="M10" s="5"/>
      <c r="R10" s="5"/>
      <c r="S10" s="5"/>
      <c r="T10" s="5"/>
    </row>
    <row r="11" spans="1:20" ht="31.2" x14ac:dyDescent="0.3">
      <c r="A11" s="19"/>
      <c r="B11" s="20" t="s">
        <v>26</v>
      </c>
      <c r="C11" s="21" t="s">
        <v>27</v>
      </c>
      <c r="D11" s="21" t="s">
        <v>28</v>
      </c>
      <c r="E11" s="20" t="s">
        <v>29</v>
      </c>
      <c r="F11" s="19" t="s">
        <v>30</v>
      </c>
      <c r="H11" s="11"/>
      <c r="I11" s="5" t="s">
        <v>31</v>
      </c>
      <c r="J11" s="5"/>
      <c r="K11" s="5"/>
      <c r="L11" s="5"/>
      <c r="M11" s="5"/>
      <c r="Q11" s="5"/>
      <c r="R11" s="5"/>
      <c r="S11" s="5"/>
      <c r="T11" s="5"/>
    </row>
    <row r="12" spans="1:20" x14ac:dyDescent="0.3">
      <c r="A12" s="23" t="s">
        <v>32</v>
      </c>
      <c r="B12" s="24">
        <f>B7</f>
        <v>9.24</v>
      </c>
      <c r="C12" s="24" t="s">
        <v>7</v>
      </c>
      <c r="D12" s="24">
        <f>VLOOKUP(C12,$S$3:$T$4,2,FALSE)</f>
        <v>2.0299999999999998</v>
      </c>
      <c r="E12" s="26">
        <v>0</v>
      </c>
      <c r="F12" s="57">
        <f>IF(E12=0,0,E12*D12+B12)</f>
        <v>0</v>
      </c>
      <c r="H12" s="11" t="s">
        <v>33</v>
      </c>
      <c r="I12" s="5" t="s">
        <v>73</v>
      </c>
      <c r="J12" s="5"/>
      <c r="K12" s="5"/>
      <c r="L12" s="5"/>
      <c r="M12" s="5"/>
      <c r="Q12" s="5"/>
      <c r="R12" s="5"/>
      <c r="S12" s="5"/>
      <c r="T12" s="5"/>
    </row>
    <row r="13" spans="1:20" x14ac:dyDescent="0.3">
      <c r="A13" s="23" t="s">
        <v>35</v>
      </c>
      <c r="B13" s="24">
        <f>B7</f>
        <v>9.24</v>
      </c>
      <c r="C13" s="24" t="s">
        <v>9</v>
      </c>
      <c r="D13" s="24">
        <f>VLOOKUP(C13,$S$3:$T$4,2,FALSE)</f>
        <v>3</v>
      </c>
      <c r="E13" s="26">
        <f>E7*0</f>
        <v>0</v>
      </c>
      <c r="F13" s="57">
        <f t="shared" ref="F13:F15" si="0">IF(E13=0,0,E13*D13+B13)</f>
        <v>0</v>
      </c>
      <c r="H13" s="11" t="s">
        <v>36</v>
      </c>
      <c r="I13" s="5" t="s">
        <v>37</v>
      </c>
      <c r="J13" s="5"/>
      <c r="K13" s="5"/>
      <c r="L13" s="5"/>
      <c r="Q13" s="5"/>
      <c r="R13" s="5"/>
      <c r="S13" s="5"/>
      <c r="T13" s="5"/>
    </row>
    <row r="14" spans="1:20" x14ac:dyDescent="0.3">
      <c r="A14" s="23" t="s">
        <v>38</v>
      </c>
      <c r="B14" s="24">
        <f>B7</f>
        <v>9.24</v>
      </c>
      <c r="C14" s="24" t="s">
        <v>7</v>
      </c>
      <c r="D14" s="24">
        <f>VLOOKUP(C14,$S$3:$T$4,2,FALSE)</f>
        <v>2.0299999999999998</v>
      </c>
      <c r="E14" s="26">
        <f>E7*0</f>
        <v>0</v>
      </c>
      <c r="F14" s="57">
        <f t="shared" si="0"/>
        <v>0</v>
      </c>
      <c r="H14" s="11" t="s">
        <v>39</v>
      </c>
      <c r="I14" s="5" t="s">
        <v>40</v>
      </c>
      <c r="J14" s="5"/>
      <c r="K14" s="5"/>
      <c r="L14" s="5"/>
      <c r="P14" s="5"/>
      <c r="Q14" s="5"/>
      <c r="R14" s="5"/>
      <c r="S14" s="5"/>
      <c r="T14" s="5"/>
    </row>
    <row r="15" spans="1:20" x14ac:dyDescent="0.3">
      <c r="A15" s="23" t="s">
        <v>41</v>
      </c>
      <c r="B15" s="24">
        <f>B7</f>
        <v>9.24</v>
      </c>
      <c r="C15" s="24" t="s">
        <v>9</v>
      </c>
      <c r="D15" s="24">
        <f>VLOOKUP(C15,$S$3:$T$4,2,FALSE)</f>
        <v>3</v>
      </c>
      <c r="E15" s="26">
        <f>E7*0</f>
        <v>0</v>
      </c>
      <c r="F15" s="57">
        <f t="shared" si="0"/>
        <v>0</v>
      </c>
      <c r="H15" s="11" t="s">
        <v>42</v>
      </c>
      <c r="I15" s="5" t="s">
        <v>43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3">
      <c r="A16" s="28" t="s">
        <v>30</v>
      </c>
      <c r="B16" s="29"/>
      <c r="C16" s="29"/>
      <c r="D16" s="29"/>
      <c r="E16" s="29"/>
      <c r="F16" s="31">
        <f>SUM(F12:F15)</f>
        <v>0</v>
      </c>
      <c r="H16" s="11" t="s">
        <v>44</v>
      </c>
      <c r="I16" s="32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33" t="s">
        <v>46</v>
      </c>
      <c r="B17" s="58"/>
      <c r="C17" s="58"/>
      <c r="D17" s="58"/>
      <c r="E17" s="58"/>
      <c r="F17" s="58"/>
      <c r="H17" s="11"/>
      <c r="I17" s="32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3">
      <c r="A18" s="42"/>
      <c r="B18" s="43"/>
      <c r="C18" s="43"/>
      <c r="D18" s="43"/>
      <c r="E18" s="43"/>
      <c r="F18" s="44"/>
      <c r="H18" s="11"/>
      <c r="I18" s="32" t="s">
        <v>48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/>
      <c r="B19" s="5"/>
      <c r="C19" s="5"/>
      <c r="D19" s="5"/>
      <c r="E19" s="5"/>
      <c r="F19" s="5"/>
      <c r="H19" s="11"/>
      <c r="I19" s="32" t="s">
        <v>49</v>
      </c>
      <c r="J19" s="5"/>
      <c r="K19" s="5"/>
      <c r="L19" s="5"/>
      <c r="M19" s="5"/>
      <c r="N19" s="5"/>
      <c r="O19" s="5"/>
      <c r="P19" s="5"/>
      <c r="R19" s="5"/>
      <c r="S19" s="5"/>
      <c r="T19" s="5"/>
    </row>
    <row r="20" spans="1:20" ht="18" x14ac:dyDescent="0.35">
      <c r="A20" s="59" t="s">
        <v>50</v>
      </c>
      <c r="B20" s="59"/>
      <c r="C20" s="59"/>
      <c r="D20" s="59"/>
      <c r="E20" s="59"/>
      <c r="F20" s="59"/>
      <c r="H20" s="11"/>
      <c r="I20" s="5" t="s">
        <v>51</v>
      </c>
      <c r="J20" s="5"/>
      <c r="K20" s="5"/>
      <c r="L20" s="5"/>
      <c r="M20" s="5"/>
      <c r="N20" s="5"/>
      <c r="O20" s="5"/>
      <c r="P20" s="5"/>
      <c r="R20" s="5"/>
      <c r="S20" s="5"/>
      <c r="T20" s="5"/>
    </row>
    <row r="21" spans="1:20" ht="31.2" x14ac:dyDescent="0.3">
      <c r="A21" s="19"/>
      <c r="B21" s="20" t="s">
        <v>26</v>
      </c>
      <c r="C21" s="21" t="s">
        <v>27</v>
      </c>
      <c r="D21" s="21" t="s">
        <v>28</v>
      </c>
      <c r="E21" s="20" t="s">
        <v>29</v>
      </c>
      <c r="F21" s="19" t="s">
        <v>30</v>
      </c>
      <c r="H21" s="11"/>
      <c r="I21" s="5" t="s">
        <v>52</v>
      </c>
      <c r="J21" s="5"/>
      <c r="K21" s="5"/>
      <c r="L21" s="5"/>
      <c r="M21" s="5"/>
      <c r="N21" s="5"/>
      <c r="O21" s="5"/>
      <c r="P21" s="5"/>
      <c r="R21" s="5"/>
      <c r="S21" s="5"/>
      <c r="T21" s="5"/>
    </row>
    <row r="22" spans="1:20" x14ac:dyDescent="0.3">
      <c r="A22" s="23" t="s">
        <v>32</v>
      </c>
      <c r="B22" s="24">
        <f>C7</f>
        <v>18.48</v>
      </c>
      <c r="C22" s="24" t="s">
        <v>7</v>
      </c>
      <c r="D22" s="24">
        <f>VLOOKUP(C22,$S$3:$T$4,2,FALSE)</f>
        <v>2.0299999999999998</v>
      </c>
      <c r="E22" s="26">
        <v>0</v>
      </c>
      <c r="F22" s="57">
        <f t="shared" ref="F22:F25" si="1">IF(E22=0,0,E22*D22+B22)</f>
        <v>0</v>
      </c>
      <c r="H22" s="11"/>
      <c r="I22" s="32" t="s">
        <v>53</v>
      </c>
      <c r="J22" s="5"/>
      <c r="K22" s="5"/>
      <c r="L22" s="5"/>
      <c r="M22" s="5"/>
      <c r="N22" s="5"/>
      <c r="O22" s="5"/>
      <c r="R22" s="5"/>
      <c r="S22" s="5"/>
      <c r="T22" s="5"/>
    </row>
    <row r="23" spans="1:20" x14ac:dyDescent="0.3">
      <c r="A23" s="23" t="s">
        <v>35</v>
      </c>
      <c r="B23" s="24">
        <f>C7</f>
        <v>18.48</v>
      </c>
      <c r="C23" s="24" t="s">
        <v>9</v>
      </c>
      <c r="D23" s="24">
        <f>VLOOKUP(C23,$S$3:$T$4,2,FALSE)</f>
        <v>3</v>
      </c>
      <c r="E23" s="26">
        <f>E7*0</f>
        <v>0</v>
      </c>
      <c r="F23" s="57">
        <f t="shared" si="1"/>
        <v>0</v>
      </c>
      <c r="H23" s="11"/>
      <c r="I23" s="32" t="s">
        <v>54</v>
      </c>
      <c r="J23" s="5"/>
      <c r="K23" s="5"/>
      <c r="L23" s="5"/>
      <c r="M23" s="5"/>
      <c r="N23" s="5"/>
      <c r="O23" s="5"/>
      <c r="R23" s="5"/>
      <c r="S23" s="5"/>
      <c r="T23" s="5"/>
    </row>
    <row r="24" spans="1:20" x14ac:dyDescent="0.3">
      <c r="A24" s="23" t="s">
        <v>38</v>
      </c>
      <c r="B24" s="24">
        <f>C7</f>
        <v>18.48</v>
      </c>
      <c r="C24" s="24" t="s">
        <v>9</v>
      </c>
      <c r="D24" s="24">
        <f>VLOOKUP(C24,$S$3:$T$4,2,FALSE)</f>
        <v>3</v>
      </c>
      <c r="E24" s="26">
        <f>E7*0</f>
        <v>0</v>
      </c>
      <c r="F24" s="57">
        <f t="shared" si="1"/>
        <v>0</v>
      </c>
      <c r="H24" s="11"/>
      <c r="I24" s="5" t="s">
        <v>55</v>
      </c>
      <c r="J24" s="5"/>
      <c r="K24" s="5"/>
      <c r="L24" s="5"/>
      <c r="M24" s="5"/>
      <c r="R24" s="5"/>
      <c r="S24" s="5"/>
      <c r="T24" s="5"/>
    </row>
    <row r="25" spans="1:20" x14ac:dyDescent="0.3">
      <c r="A25" s="23" t="s">
        <v>41</v>
      </c>
      <c r="B25" s="24">
        <f>C7</f>
        <v>18.48</v>
      </c>
      <c r="C25" s="24" t="s">
        <v>7</v>
      </c>
      <c r="D25" s="24">
        <f>VLOOKUP(C25,$S$3:$T$4,2,FALSE)</f>
        <v>2.0299999999999998</v>
      </c>
      <c r="E25" s="26">
        <f>E7*0</f>
        <v>0</v>
      </c>
      <c r="F25" s="57">
        <f t="shared" si="1"/>
        <v>0</v>
      </c>
      <c r="H25" s="11"/>
      <c r="I25" s="32" t="s">
        <v>56</v>
      </c>
      <c r="J25" s="5"/>
      <c r="K25" s="5"/>
      <c r="L25" s="5"/>
      <c r="M25" s="5"/>
      <c r="P25" s="5"/>
      <c r="R25" s="5"/>
      <c r="S25" s="5"/>
      <c r="T25" s="5"/>
    </row>
    <row r="26" spans="1:20" x14ac:dyDescent="0.3">
      <c r="A26" s="23" t="s">
        <v>30</v>
      </c>
      <c r="B26" s="45"/>
      <c r="C26" s="45"/>
      <c r="D26" s="45"/>
      <c r="E26" s="45"/>
      <c r="F26" s="46">
        <f>SUM(F22:F25)</f>
        <v>0</v>
      </c>
      <c r="H26" s="11" t="s">
        <v>57</v>
      </c>
      <c r="I26" s="5" t="s">
        <v>58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3">
      <c r="A27" s="33" t="s">
        <v>46</v>
      </c>
      <c r="B27" s="58"/>
      <c r="C27" s="58"/>
      <c r="D27" s="58"/>
      <c r="E27" s="58"/>
      <c r="F27" s="58"/>
      <c r="H27" s="11"/>
      <c r="I27" s="32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3">
      <c r="H28" s="11"/>
      <c r="I28" s="32" t="s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3">
      <c r="H29" s="11" t="s">
        <v>61</v>
      </c>
      <c r="I29" s="5" t="s">
        <v>62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3">
      <c r="H30" s="5"/>
      <c r="I30" s="5" t="s">
        <v>63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3"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</row>
    <row r="32" spans="1:20" x14ac:dyDescent="0.3">
      <c r="H32" s="5"/>
      <c r="T32" s="5"/>
    </row>
    <row r="33" spans="8:8" x14ac:dyDescent="0.3">
      <c r="H33" s="5"/>
    </row>
    <row r="34" spans="8:8" x14ac:dyDescent="0.3">
      <c r="H34" s="5"/>
    </row>
    <row r="35" spans="8:8" x14ac:dyDescent="0.3">
      <c r="H35" s="5"/>
    </row>
    <row r="36" spans="8:8" x14ac:dyDescent="0.3">
      <c r="H36" s="5"/>
    </row>
    <row r="37" spans="8:8" x14ac:dyDescent="0.3">
      <c r="H37" s="5"/>
    </row>
    <row r="38" spans="8:8" x14ac:dyDescent="0.3">
      <c r="H38" s="5"/>
    </row>
    <row r="39" spans="8:8" x14ac:dyDescent="0.3">
      <c r="H39" s="5"/>
    </row>
    <row r="40" spans="8:8" x14ac:dyDescent="0.3">
      <c r="H40" s="5"/>
    </row>
    <row r="41" spans="8:8" x14ac:dyDescent="0.3">
      <c r="H41" s="5"/>
    </row>
    <row r="42" spans="8:8" x14ac:dyDescent="0.3">
      <c r="H42" s="5"/>
    </row>
    <row r="43" spans="8:8" x14ac:dyDescent="0.3">
      <c r="H43" s="5"/>
    </row>
    <row r="44" spans="8:8" x14ac:dyDescent="0.3">
      <c r="H44" s="5"/>
    </row>
    <row r="45" spans="8:8" x14ac:dyDescent="0.3">
      <c r="H45" s="5"/>
    </row>
    <row r="46" spans="8:8" x14ac:dyDescent="0.3">
      <c r="H46" s="5"/>
    </row>
    <row r="47" spans="8:8" x14ac:dyDescent="0.3">
      <c r="H47" s="5"/>
    </row>
  </sheetData>
  <mergeCells count="9">
    <mergeCell ref="B17:F17"/>
    <mergeCell ref="A20:F20"/>
    <mergeCell ref="B27:F27"/>
    <mergeCell ref="S1:T1"/>
    <mergeCell ref="A4:E4"/>
    <mergeCell ref="A5:A6"/>
    <mergeCell ref="B5:C5"/>
    <mergeCell ref="D5:E5"/>
    <mergeCell ref="A10:F10"/>
  </mergeCells>
  <dataValidations count="1">
    <dataValidation type="list" allowBlank="1" showInputMessage="1" showErrorMessage="1" sqref="C12:C15 C22:C25" xr:uid="{531A5249-0868-40AF-B3C0-3E4045865B6B}">
      <formula1>$S$3:$S$4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ECEB-EDBC-4D1C-8830-921F972A01F3}">
  <dimension ref="A1:T47"/>
  <sheetViews>
    <sheetView topLeftCell="A6" workbookViewId="0">
      <selection activeCell="F26" sqref="F26"/>
    </sheetView>
  </sheetViews>
  <sheetFormatPr defaultColWidth="9.109375" defaultRowHeight="15.6" x14ac:dyDescent="0.3"/>
  <cols>
    <col min="1" max="1" width="10.33203125" style="1" customWidth="1"/>
    <col min="2" max="2" width="14.44140625" style="1" customWidth="1"/>
    <col min="3" max="3" width="14.5546875" style="1" customWidth="1"/>
    <col min="4" max="4" width="16.88671875" style="1" customWidth="1"/>
    <col min="5" max="5" width="22" style="1" customWidth="1"/>
    <col min="6" max="6" width="18.5546875" style="1" customWidth="1"/>
    <col min="7" max="7" width="4.88671875" style="1" customWidth="1"/>
    <col min="8" max="8" width="5.44140625" style="1" customWidth="1"/>
    <col min="9" max="9" width="9.109375" style="1" customWidth="1"/>
    <col min="10" max="16384" width="9.109375" style="1"/>
  </cols>
  <sheetData>
    <row r="1" spans="1:20" ht="18" x14ac:dyDescent="0.35">
      <c r="C1" s="2" t="s">
        <v>0</v>
      </c>
      <c r="D1" s="2"/>
      <c r="E1" s="3"/>
      <c r="F1" s="3"/>
      <c r="I1" s="4"/>
      <c r="Q1" s="5"/>
      <c r="R1" s="5"/>
      <c r="S1" s="61" t="s">
        <v>1</v>
      </c>
      <c r="T1" s="61"/>
    </row>
    <row r="2" spans="1:20" ht="18" x14ac:dyDescent="0.35">
      <c r="C2" s="2" t="s">
        <v>2</v>
      </c>
      <c r="D2" s="2"/>
      <c r="E2" s="3"/>
      <c r="F2" s="3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R2" s="5"/>
      <c r="S2" s="6" t="s">
        <v>4</v>
      </c>
      <c r="T2" s="6" t="s">
        <v>5</v>
      </c>
    </row>
    <row r="3" spans="1:20" x14ac:dyDescent="0.3">
      <c r="F3" s="49"/>
      <c r="H3" s="5"/>
      <c r="I3" s="5" t="s">
        <v>6</v>
      </c>
      <c r="Q3" s="5"/>
      <c r="R3" s="5"/>
      <c r="S3" s="6" t="s">
        <v>7</v>
      </c>
      <c r="T3" s="7">
        <v>2.02</v>
      </c>
    </row>
    <row r="4" spans="1:20" ht="18" x14ac:dyDescent="0.35">
      <c r="A4" s="62" t="s">
        <v>74</v>
      </c>
      <c r="B4" s="62"/>
      <c r="C4" s="62"/>
      <c r="D4" s="62"/>
      <c r="E4" s="62"/>
      <c r="F4" s="8"/>
      <c r="H4" s="5"/>
      <c r="I4" s="5"/>
      <c r="Q4" s="5"/>
      <c r="R4" s="5"/>
      <c r="S4" s="6" t="s">
        <v>9</v>
      </c>
      <c r="T4" s="7">
        <v>3</v>
      </c>
    </row>
    <row r="5" spans="1:20" ht="36" customHeight="1" x14ac:dyDescent="0.3">
      <c r="A5" s="63" t="s">
        <v>10</v>
      </c>
      <c r="B5" s="64" t="s">
        <v>65</v>
      </c>
      <c r="C5" s="64"/>
      <c r="D5" s="63" t="s">
        <v>66</v>
      </c>
      <c r="E5" s="63"/>
      <c r="F5" s="49"/>
      <c r="G5" s="11"/>
      <c r="H5" s="11"/>
      <c r="I5" s="12" t="s">
        <v>13</v>
      </c>
      <c r="Q5" s="5"/>
      <c r="R5" s="5"/>
      <c r="S5" s="5"/>
      <c r="T5" s="5"/>
    </row>
    <row r="6" spans="1:20" ht="32.25" customHeight="1" x14ac:dyDescent="0.3">
      <c r="A6" s="63"/>
      <c r="B6" s="9" t="s">
        <v>14</v>
      </c>
      <c r="C6" s="9" t="s">
        <v>15</v>
      </c>
      <c r="D6" s="13" t="s">
        <v>67</v>
      </c>
      <c r="E6" s="13" t="s">
        <v>68</v>
      </c>
      <c r="G6" s="11"/>
      <c r="H6" s="11" t="s">
        <v>16</v>
      </c>
      <c r="I6" s="5" t="s">
        <v>17</v>
      </c>
      <c r="J6" s="5"/>
      <c r="K6" s="5"/>
      <c r="L6" s="5"/>
      <c r="M6" s="5"/>
      <c r="N6" s="5"/>
      <c r="O6" s="5"/>
      <c r="P6" s="5"/>
      <c r="R6" s="5"/>
    </row>
    <row r="7" spans="1:20" x14ac:dyDescent="0.3">
      <c r="A7" s="14" t="s">
        <v>75</v>
      </c>
      <c r="B7" s="15">
        <v>9.25</v>
      </c>
      <c r="C7" s="15">
        <v>18.5</v>
      </c>
      <c r="D7" s="15">
        <v>2.02</v>
      </c>
      <c r="E7" s="15">
        <v>3</v>
      </c>
      <c r="G7" s="11"/>
      <c r="H7" s="11"/>
      <c r="I7" s="5" t="s">
        <v>19</v>
      </c>
      <c r="J7" s="5"/>
      <c r="K7" s="5"/>
      <c r="L7" s="5"/>
      <c r="M7" s="5"/>
      <c r="N7" s="5"/>
      <c r="O7" s="5"/>
      <c r="P7" s="5"/>
      <c r="R7" s="5"/>
    </row>
    <row r="8" spans="1:20" x14ac:dyDescent="0.3">
      <c r="A8" s="40"/>
      <c r="B8" s="41"/>
      <c r="C8" s="41"/>
      <c r="D8" s="41"/>
      <c r="E8" s="41"/>
      <c r="F8" s="41"/>
      <c r="H8" s="11" t="s">
        <v>20</v>
      </c>
      <c r="I8" s="5" t="s">
        <v>21</v>
      </c>
      <c r="J8" s="5"/>
      <c r="K8" s="5"/>
      <c r="L8" s="5"/>
      <c r="M8" s="5"/>
      <c r="R8" s="5"/>
      <c r="S8" s="5"/>
      <c r="T8" s="5"/>
    </row>
    <row r="9" spans="1:20" x14ac:dyDescent="0.3">
      <c r="H9" s="11"/>
      <c r="I9" s="5" t="s">
        <v>22</v>
      </c>
      <c r="J9" s="5"/>
      <c r="K9" s="5"/>
      <c r="L9" s="5"/>
      <c r="M9" s="5"/>
      <c r="R9" s="5"/>
      <c r="S9" s="5"/>
      <c r="T9" s="5"/>
    </row>
    <row r="10" spans="1:20" ht="18" x14ac:dyDescent="0.35">
      <c r="A10" s="59" t="s">
        <v>23</v>
      </c>
      <c r="B10" s="59"/>
      <c r="C10" s="59"/>
      <c r="D10" s="59"/>
      <c r="E10" s="59"/>
      <c r="F10" s="59"/>
      <c r="H10" s="11" t="s">
        <v>24</v>
      </c>
      <c r="I10" s="5" t="s">
        <v>25</v>
      </c>
      <c r="J10" s="5"/>
      <c r="K10" s="5"/>
      <c r="L10" s="5"/>
      <c r="M10" s="5"/>
      <c r="R10" s="5"/>
      <c r="S10" s="5"/>
      <c r="T10" s="5"/>
    </row>
    <row r="11" spans="1:20" ht="46.8" x14ac:dyDescent="0.3">
      <c r="A11" s="19"/>
      <c r="B11" s="20" t="s">
        <v>26</v>
      </c>
      <c r="C11" s="21" t="s">
        <v>27</v>
      </c>
      <c r="D11" s="21" t="s">
        <v>28</v>
      </c>
      <c r="E11" s="20" t="s">
        <v>29</v>
      </c>
      <c r="F11" s="19" t="s">
        <v>30</v>
      </c>
      <c r="H11" s="11"/>
      <c r="I11" s="5" t="s">
        <v>31</v>
      </c>
      <c r="J11" s="5"/>
      <c r="K11" s="5"/>
      <c r="L11" s="5"/>
      <c r="M11" s="5"/>
      <c r="Q11" s="5"/>
      <c r="R11" s="5"/>
      <c r="S11" s="5"/>
      <c r="T11" s="5"/>
    </row>
    <row r="12" spans="1:20" x14ac:dyDescent="0.3">
      <c r="A12" s="23" t="s">
        <v>32</v>
      </c>
      <c r="B12" s="24">
        <f>B7</f>
        <v>9.25</v>
      </c>
      <c r="C12" s="24" t="s">
        <v>7</v>
      </c>
      <c r="D12" s="24">
        <f>VLOOKUP(C12,$S$3:$T$4,2,FALSE)</f>
        <v>2.02</v>
      </c>
      <c r="E12" s="26">
        <v>0</v>
      </c>
      <c r="F12" s="57">
        <f>IF(E12=0,0,E12*D12+B12)</f>
        <v>0</v>
      </c>
      <c r="H12" s="11" t="s">
        <v>33</v>
      </c>
      <c r="I12" s="5" t="s">
        <v>73</v>
      </c>
      <c r="J12" s="5"/>
      <c r="K12" s="5"/>
      <c r="L12" s="5"/>
      <c r="M12" s="5"/>
      <c r="Q12" s="5"/>
      <c r="R12" s="5"/>
      <c r="S12" s="5"/>
      <c r="T12" s="5"/>
    </row>
    <row r="13" spans="1:20" x14ac:dyDescent="0.3">
      <c r="A13" s="23" t="s">
        <v>35</v>
      </c>
      <c r="B13" s="24">
        <f>B7</f>
        <v>9.25</v>
      </c>
      <c r="C13" s="24" t="s">
        <v>9</v>
      </c>
      <c r="D13" s="24">
        <f>VLOOKUP(C13,$S$3:$T$4,2,FALSE)</f>
        <v>3</v>
      </c>
      <c r="E13" s="26">
        <f>E7*0</f>
        <v>0</v>
      </c>
      <c r="F13" s="57">
        <f>IF(E13=0,0,E13*D13+B13)</f>
        <v>0</v>
      </c>
      <c r="H13" s="11" t="s">
        <v>36</v>
      </c>
      <c r="I13" s="5" t="s">
        <v>37</v>
      </c>
      <c r="J13" s="5"/>
      <c r="K13" s="5"/>
      <c r="L13" s="5"/>
      <c r="Q13" s="5"/>
      <c r="R13" s="5"/>
      <c r="S13" s="5"/>
      <c r="T13" s="5"/>
    </row>
    <row r="14" spans="1:20" x14ac:dyDescent="0.3">
      <c r="A14" s="23" t="s">
        <v>38</v>
      </c>
      <c r="B14" s="24">
        <f>B7</f>
        <v>9.25</v>
      </c>
      <c r="C14" s="24" t="s">
        <v>7</v>
      </c>
      <c r="D14" s="24">
        <f>VLOOKUP(C14,$S$3:$T$4,2,FALSE)</f>
        <v>2.02</v>
      </c>
      <c r="E14" s="26">
        <f>E7*0</f>
        <v>0</v>
      </c>
      <c r="F14" s="57">
        <f>IF(E14=0,0,E14*D14+B14)</f>
        <v>0</v>
      </c>
      <c r="H14" s="11" t="s">
        <v>39</v>
      </c>
      <c r="I14" s="5" t="s">
        <v>40</v>
      </c>
      <c r="J14" s="5"/>
      <c r="K14" s="5"/>
      <c r="L14" s="5"/>
      <c r="P14" s="5"/>
      <c r="Q14" s="5"/>
      <c r="R14" s="5"/>
      <c r="S14" s="5"/>
      <c r="T14" s="5"/>
    </row>
    <row r="15" spans="1:20" x14ac:dyDescent="0.3">
      <c r="A15" s="23" t="s">
        <v>41</v>
      </c>
      <c r="B15" s="24">
        <f>B7</f>
        <v>9.25</v>
      </c>
      <c r="C15" s="24" t="s">
        <v>9</v>
      </c>
      <c r="D15" s="24">
        <f>VLOOKUP(C15,$S$3:$T$4,2,FALSE)</f>
        <v>3</v>
      </c>
      <c r="E15" s="26">
        <f>E7*0</f>
        <v>0</v>
      </c>
      <c r="F15" s="57">
        <f>IF(E15=0,0,E15*D15+B15)</f>
        <v>0</v>
      </c>
      <c r="H15" s="11" t="s">
        <v>42</v>
      </c>
      <c r="I15" s="5" t="s">
        <v>43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3">
      <c r="A16" s="28" t="s">
        <v>30</v>
      </c>
      <c r="B16" s="29"/>
      <c r="C16" s="29"/>
      <c r="D16" s="29"/>
      <c r="E16" s="29"/>
      <c r="F16" s="31">
        <f>SUM(F12:F15)</f>
        <v>0</v>
      </c>
      <c r="H16" s="11" t="s">
        <v>44</v>
      </c>
      <c r="I16" s="32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33" t="s">
        <v>46</v>
      </c>
      <c r="B17" s="58"/>
      <c r="C17" s="58"/>
      <c r="D17" s="58"/>
      <c r="E17" s="58"/>
      <c r="F17" s="58"/>
      <c r="H17" s="11"/>
      <c r="I17" s="32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3">
      <c r="A18" s="42"/>
      <c r="B18" s="43"/>
      <c r="C18" s="43"/>
      <c r="D18" s="43"/>
      <c r="E18" s="43"/>
      <c r="F18" s="44"/>
      <c r="H18" s="11"/>
      <c r="I18" s="32" t="s">
        <v>48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/>
      <c r="B19" s="5"/>
      <c r="C19" s="5"/>
      <c r="D19" s="5"/>
      <c r="E19" s="5"/>
      <c r="F19" s="5"/>
      <c r="H19" s="11"/>
      <c r="I19" s="32" t="s">
        <v>49</v>
      </c>
      <c r="J19" s="5"/>
      <c r="K19" s="5"/>
      <c r="L19" s="5"/>
      <c r="M19" s="5"/>
      <c r="N19" s="5"/>
      <c r="O19" s="5"/>
      <c r="P19" s="5"/>
      <c r="R19" s="5"/>
      <c r="S19" s="5"/>
      <c r="T19" s="5"/>
    </row>
    <row r="20" spans="1:20" ht="18" x14ac:dyDescent="0.35">
      <c r="A20" s="59" t="s">
        <v>50</v>
      </c>
      <c r="B20" s="59"/>
      <c r="C20" s="59"/>
      <c r="D20" s="59"/>
      <c r="E20" s="59"/>
      <c r="F20" s="59"/>
      <c r="H20" s="11"/>
      <c r="I20" s="5" t="s">
        <v>51</v>
      </c>
      <c r="J20" s="5"/>
      <c r="K20" s="5"/>
      <c r="L20" s="5"/>
      <c r="M20" s="5"/>
      <c r="N20" s="5"/>
      <c r="O20" s="5"/>
      <c r="P20" s="5"/>
      <c r="R20" s="5"/>
      <c r="S20" s="5"/>
      <c r="T20" s="5"/>
    </row>
    <row r="21" spans="1:20" ht="46.8" x14ac:dyDescent="0.3">
      <c r="A21" s="19"/>
      <c r="B21" s="20" t="s">
        <v>26</v>
      </c>
      <c r="C21" s="21" t="s">
        <v>27</v>
      </c>
      <c r="D21" s="21" t="s">
        <v>28</v>
      </c>
      <c r="E21" s="20" t="s">
        <v>29</v>
      </c>
      <c r="F21" s="19" t="s">
        <v>30</v>
      </c>
      <c r="H21" s="11"/>
      <c r="I21" s="5" t="s">
        <v>52</v>
      </c>
      <c r="J21" s="5"/>
      <c r="K21" s="5"/>
      <c r="L21" s="5"/>
      <c r="M21" s="5"/>
      <c r="N21" s="5"/>
      <c r="O21" s="5"/>
      <c r="P21" s="5"/>
      <c r="R21" s="5"/>
      <c r="S21" s="5"/>
      <c r="T21" s="5"/>
    </row>
    <row r="22" spans="1:20" x14ac:dyDescent="0.3">
      <c r="A22" s="23" t="s">
        <v>32</v>
      </c>
      <c r="B22" s="24">
        <f>C7</f>
        <v>18.5</v>
      </c>
      <c r="C22" s="24" t="s">
        <v>7</v>
      </c>
      <c r="D22" s="24">
        <f>VLOOKUP(C22,$S$3:$T$4,2,FALSE)</f>
        <v>2.02</v>
      </c>
      <c r="E22" s="26">
        <f>E7*0</f>
        <v>0</v>
      </c>
      <c r="F22" s="57">
        <f>IF(E22=0,0,E22*D22+B22)</f>
        <v>0</v>
      </c>
      <c r="H22" s="11"/>
      <c r="I22" s="32" t="s">
        <v>53</v>
      </c>
      <c r="J22" s="5"/>
      <c r="K22" s="5"/>
      <c r="L22" s="5"/>
      <c r="M22" s="5"/>
      <c r="N22" s="5"/>
      <c r="O22" s="5"/>
      <c r="R22" s="5"/>
      <c r="S22" s="5"/>
      <c r="T22" s="5"/>
    </row>
    <row r="23" spans="1:20" x14ac:dyDescent="0.3">
      <c r="A23" s="23" t="s">
        <v>35</v>
      </c>
      <c r="B23" s="24">
        <f>C7</f>
        <v>18.5</v>
      </c>
      <c r="C23" s="24" t="s">
        <v>9</v>
      </c>
      <c r="D23" s="24">
        <f>VLOOKUP(C23,$S$3:$T$4,2,FALSE)</f>
        <v>3</v>
      </c>
      <c r="E23" s="26">
        <f>E7*0</f>
        <v>0</v>
      </c>
      <c r="F23" s="57">
        <f>IF(E23=0,0,E23*D23+B23)</f>
        <v>0</v>
      </c>
      <c r="H23" s="11"/>
      <c r="I23" s="32" t="s">
        <v>54</v>
      </c>
      <c r="J23" s="5"/>
      <c r="K23" s="5"/>
      <c r="L23" s="5"/>
      <c r="M23" s="5"/>
      <c r="N23" s="5"/>
      <c r="O23" s="5"/>
      <c r="R23" s="5"/>
      <c r="S23" s="5"/>
      <c r="T23" s="5"/>
    </row>
    <row r="24" spans="1:20" x14ac:dyDescent="0.3">
      <c r="A24" s="23" t="s">
        <v>38</v>
      </c>
      <c r="B24" s="24">
        <f>C7</f>
        <v>18.5</v>
      </c>
      <c r="C24" s="24" t="s">
        <v>9</v>
      </c>
      <c r="D24" s="24">
        <f>VLOOKUP(C24,$S$3:$T$4,2,FALSE)</f>
        <v>3</v>
      </c>
      <c r="E24" s="26">
        <f>E7*0</f>
        <v>0</v>
      </c>
      <c r="F24" s="57">
        <f>IF(E24=0,0,E24*D24+B24)</f>
        <v>0</v>
      </c>
      <c r="H24" s="11"/>
      <c r="I24" s="5" t="s">
        <v>55</v>
      </c>
      <c r="J24" s="5"/>
      <c r="K24" s="5"/>
      <c r="L24" s="5"/>
      <c r="M24" s="5"/>
      <c r="R24" s="5"/>
      <c r="S24" s="5"/>
      <c r="T24" s="5"/>
    </row>
    <row r="25" spans="1:20" x14ac:dyDescent="0.3">
      <c r="A25" s="23" t="s">
        <v>41</v>
      </c>
      <c r="B25" s="24">
        <f>C7</f>
        <v>18.5</v>
      </c>
      <c r="C25" s="24" t="s">
        <v>7</v>
      </c>
      <c r="D25" s="24">
        <f>VLOOKUP(C25,$S$3:$T$4,2,FALSE)</f>
        <v>2.02</v>
      </c>
      <c r="E25" s="26">
        <v>0</v>
      </c>
      <c r="F25" s="57">
        <f>IF(E25=0,0,E25*D25+B25)</f>
        <v>0</v>
      </c>
      <c r="H25" s="11"/>
      <c r="I25" s="32" t="s">
        <v>56</v>
      </c>
      <c r="J25" s="5"/>
      <c r="K25" s="5"/>
      <c r="L25" s="5"/>
      <c r="M25" s="5"/>
      <c r="P25" s="5"/>
      <c r="R25" s="5"/>
      <c r="S25" s="5"/>
      <c r="T25" s="5"/>
    </row>
    <row r="26" spans="1:20" x14ac:dyDescent="0.3">
      <c r="A26" s="23" t="s">
        <v>30</v>
      </c>
      <c r="B26" s="45"/>
      <c r="C26" s="45"/>
      <c r="D26" s="45"/>
      <c r="E26" s="45"/>
      <c r="F26" s="46">
        <f>SUM(F22:F25)</f>
        <v>0</v>
      </c>
      <c r="H26" s="11" t="s">
        <v>57</v>
      </c>
      <c r="I26" s="5" t="s">
        <v>58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3">
      <c r="A27" s="33" t="s">
        <v>46</v>
      </c>
      <c r="B27" s="58"/>
      <c r="C27" s="58"/>
      <c r="D27" s="58"/>
      <c r="E27" s="58"/>
      <c r="F27" s="58"/>
      <c r="H27" s="11"/>
      <c r="I27" s="32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3">
      <c r="H28" s="11"/>
      <c r="I28" s="32" t="s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3">
      <c r="H29" s="11" t="s">
        <v>61</v>
      </c>
      <c r="I29" s="5" t="s">
        <v>62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3">
      <c r="H30" s="5"/>
      <c r="I30" s="5" t="s">
        <v>63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3"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</row>
    <row r="32" spans="1:20" x14ac:dyDescent="0.3">
      <c r="H32" s="5"/>
      <c r="T32" s="5"/>
    </row>
    <row r="33" spans="8:8" x14ac:dyDescent="0.3">
      <c r="H33" s="5"/>
    </row>
    <row r="34" spans="8:8" x14ac:dyDescent="0.3">
      <c r="H34" s="5"/>
    </row>
    <row r="35" spans="8:8" x14ac:dyDescent="0.3">
      <c r="H35" s="5"/>
    </row>
    <row r="36" spans="8:8" x14ac:dyDescent="0.3">
      <c r="H36" s="5"/>
    </row>
    <row r="37" spans="8:8" x14ac:dyDescent="0.3">
      <c r="H37" s="5"/>
    </row>
    <row r="38" spans="8:8" x14ac:dyDescent="0.3">
      <c r="H38" s="5"/>
    </row>
    <row r="39" spans="8:8" x14ac:dyDescent="0.3">
      <c r="H39" s="5"/>
    </row>
    <row r="40" spans="8:8" x14ac:dyDescent="0.3">
      <c r="H40" s="5"/>
    </row>
    <row r="41" spans="8:8" x14ac:dyDescent="0.3">
      <c r="H41" s="5"/>
    </row>
    <row r="42" spans="8:8" x14ac:dyDescent="0.3">
      <c r="H42" s="5"/>
    </row>
    <row r="43" spans="8:8" x14ac:dyDescent="0.3">
      <c r="H43" s="5"/>
    </row>
    <row r="44" spans="8:8" x14ac:dyDescent="0.3">
      <c r="H44" s="5"/>
    </row>
    <row r="45" spans="8:8" x14ac:dyDescent="0.3">
      <c r="H45" s="5"/>
    </row>
    <row r="46" spans="8:8" x14ac:dyDescent="0.3">
      <c r="H46" s="5"/>
    </row>
    <row r="47" spans="8:8" x14ac:dyDescent="0.3">
      <c r="H47" s="5"/>
    </row>
  </sheetData>
  <mergeCells count="9">
    <mergeCell ref="B17:F17"/>
    <mergeCell ref="A20:F20"/>
    <mergeCell ref="B27:F27"/>
    <mergeCell ref="S1:T1"/>
    <mergeCell ref="A4:E4"/>
    <mergeCell ref="A5:A6"/>
    <mergeCell ref="B5:C5"/>
    <mergeCell ref="D5:E5"/>
    <mergeCell ref="A10:F10"/>
  </mergeCells>
  <dataValidations count="1">
    <dataValidation type="list" allowBlank="1" showInputMessage="1" showErrorMessage="1" sqref="C12:C15 C22:C25" xr:uid="{5523055C-901B-4332-97CF-A188507E476B}">
      <formula1>$S$3:$S$4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29EE-C23E-4309-A1CB-803CD5204B68}">
  <dimension ref="A1:T47"/>
  <sheetViews>
    <sheetView topLeftCell="A6" workbookViewId="0">
      <selection activeCell="F25" sqref="F25"/>
    </sheetView>
  </sheetViews>
  <sheetFormatPr defaultColWidth="9.109375" defaultRowHeight="15.6" x14ac:dyDescent="0.3"/>
  <cols>
    <col min="1" max="1" width="10.88671875" style="1" customWidth="1"/>
    <col min="2" max="2" width="13.88671875" style="1" bestFit="1" customWidth="1"/>
    <col min="3" max="3" width="15.33203125" style="1" customWidth="1"/>
    <col min="4" max="4" width="16.33203125" style="1" customWidth="1"/>
    <col min="5" max="5" width="21" style="1" customWidth="1"/>
    <col min="6" max="6" width="19.44140625" style="1" customWidth="1"/>
    <col min="7" max="7" width="4.109375" style="1" customWidth="1"/>
    <col min="8" max="8" width="5.44140625" style="1" customWidth="1"/>
    <col min="9" max="9" width="9.109375" style="1" customWidth="1"/>
    <col min="10" max="16384" width="9.109375" style="1"/>
  </cols>
  <sheetData>
    <row r="1" spans="1:20" ht="18" x14ac:dyDescent="0.35">
      <c r="C1" s="2" t="s">
        <v>0</v>
      </c>
      <c r="D1" s="2"/>
      <c r="E1" s="3"/>
      <c r="F1" s="3"/>
      <c r="I1" s="4"/>
      <c r="Q1" s="5"/>
      <c r="R1" s="5"/>
      <c r="S1" s="61" t="s">
        <v>1</v>
      </c>
      <c r="T1" s="61"/>
    </row>
    <row r="2" spans="1:20" ht="18" x14ac:dyDescent="0.35">
      <c r="C2" s="2" t="s">
        <v>2</v>
      </c>
      <c r="D2" s="2"/>
      <c r="E2" s="3"/>
      <c r="F2" s="3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R2" s="5"/>
      <c r="S2" s="6" t="s">
        <v>4</v>
      </c>
      <c r="T2" s="6" t="s">
        <v>5</v>
      </c>
    </row>
    <row r="3" spans="1:20" x14ac:dyDescent="0.3">
      <c r="F3" s="49"/>
      <c r="H3" s="5"/>
      <c r="I3" s="5" t="s">
        <v>6</v>
      </c>
      <c r="Q3" s="5"/>
      <c r="R3" s="5"/>
      <c r="S3" s="6" t="s">
        <v>7</v>
      </c>
      <c r="T3" s="7">
        <v>2.34</v>
      </c>
    </row>
    <row r="4" spans="1:20" ht="18" x14ac:dyDescent="0.35">
      <c r="A4" s="62" t="s">
        <v>76</v>
      </c>
      <c r="B4" s="62"/>
      <c r="C4" s="62"/>
      <c r="D4" s="62"/>
      <c r="E4" s="62"/>
      <c r="F4" s="8"/>
      <c r="H4" s="5"/>
      <c r="I4" s="5"/>
      <c r="Q4" s="5"/>
      <c r="R4" s="5"/>
      <c r="S4" s="6" t="s">
        <v>9</v>
      </c>
      <c r="T4" s="7">
        <v>3</v>
      </c>
    </row>
    <row r="5" spans="1:20" ht="31.5" customHeight="1" x14ac:dyDescent="0.3">
      <c r="A5" s="63" t="s">
        <v>10</v>
      </c>
      <c r="B5" s="64" t="s">
        <v>65</v>
      </c>
      <c r="C5" s="64"/>
      <c r="D5" s="63" t="s">
        <v>66</v>
      </c>
      <c r="E5" s="63"/>
      <c r="F5" s="49"/>
      <c r="G5" s="11"/>
      <c r="H5" s="11"/>
      <c r="I5" s="12" t="s">
        <v>13</v>
      </c>
      <c r="Q5" s="5"/>
      <c r="R5" s="5"/>
      <c r="S5" s="5"/>
      <c r="T5" s="5"/>
    </row>
    <row r="6" spans="1:20" ht="32.25" customHeight="1" x14ac:dyDescent="0.3">
      <c r="A6" s="63"/>
      <c r="B6" s="9" t="s">
        <v>14</v>
      </c>
      <c r="C6" s="9" t="s">
        <v>15</v>
      </c>
      <c r="D6" s="10" t="s">
        <v>67</v>
      </c>
      <c r="E6" s="10" t="s">
        <v>68</v>
      </c>
      <c r="G6" s="11"/>
      <c r="H6" s="11" t="s">
        <v>16</v>
      </c>
      <c r="I6" s="5" t="s">
        <v>17</v>
      </c>
      <c r="J6" s="5"/>
      <c r="K6" s="5"/>
      <c r="L6" s="5"/>
      <c r="M6" s="5"/>
      <c r="N6" s="5"/>
      <c r="O6" s="5"/>
      <c r="P6" s="5"/>
      <c r="R6" s="5"/>
    </row>
    <row r="7" spans="1:20" x14ac:dyDescent="0.3">
      <c r="A7" s="38" t="s">
        <v>77</v>
      </c>
      <c r="B7" s="39">
        <v>10.72</v>
      </c>
      <c r="C7" s="39">
        <v>21.44</v>
      </c>
      <c r="D7" s="39">
        <v>2.34</v>
      </c>
      <c r="E7" s="39">
        <v>3</v>
      </c>
      <c r="G7" s="11"/>
      <c r="H7" s="11"/>
      <c r="I7" s="5" t="s">
        <v>19</v>
      </c>
      <c r="J7" s="5"/>
      <c r="K7" s="5"/>
      <c r="L7" s="5"/>
      <c r="M7" s="5"/>
      <c r="N7" s="5"/>
      <c r="O7" s="5"/>
      <c r="P7" s="5"/>
      <c r="R7" s="5"/>
    </row>
    <row r="8" spans="1:20" x14ac:dyDescent="0.3">
      <c r="A8" s="40"/>
      <c r="B8" s="41"/>
      <c r="C8" s="41"/>
      <c r="D8" s="41"/>
      <c r="E8" s="41"/>
      <c r="F8" s="41"/>
      <c r="H8" s="11" t="s">
        <v>20</v>
      </c>
      <c r="I8" s="5" t="s">
        <v>21</v>
      </c>
      <c r="J8" s="5"/>
      <c r="K8" s="5"/>
      <c r="L8" s="5"/>
      <c r="M8" s="5"/>
      <c r="R8" s="5"/>
      <c r="S8" s="5"/>
      <c r="T8" s="5"/>
    </row>
    <row r="9" spans="1:20" x14ac:dyDescent="0.3">
      <c r="A9" s="40"/>
      <c r="B9" s="41"/>
      <c r="C9" s="41"/>
      <c r="D9" s="41"/>
      <c r="E9" s="41"/>
      <c r="F9" s="41"/>
      <c r="H9" s="11"/>
      <c r="I9" s="5" t="s">
        <v>22</v>
      </c>
      <c r="J9" s="5"/>
      <c r="K9" s="5"/>
      <c r="L9" s="5"/>
      <c r="M9" s="5"/>
      <c r="R9" s="5"/>
      <c r="S9" s="5"/>
      <c r="T9" s="5"/>
    </row>
    <row r="10" spans="1:20" ht="18" x14ac:dyDescent="0.35">
      <c r="A10" s="59" t="s">
        <v>23</v>
      </c>
      <c r="B10" s="59"/>
      <c r="C10" s="59"/>
      <c r="D10" s="59"/>
      <c r="E10" s="59"/>
      <c r="F10" s="59"/>
      <c r="H10" s="11" t="s">
        <v>24</v>
      </c>
      <c r="I10" s="5" t="s">
        <v>25</v>
      </c>
      <c r="J10" s="5"/>
      <c r="K10" s="5"/>
      <c r="L10" s="5"/>
      <c r="M10" s="5"/>
      <c r="R10" s="5"/>
      <c r="S10" s="5"/>
      <c r="T10" s="5"/>
    </row>
    <row r="11" spans="1:20" ht="31.2" x14ac:dyDescent="0.3">
      <c r="A11" s="19"/>
      <c r="B11" s="20" t="s">
        <v>26</v>
      </c>
      <c r="C11" s="21" t="s">
        <v>27</v>
      </c>
      <c r="D11" s="21" t="s">
        <v>28</v>
      </c>
      <c r="E11" s="20" t="s">
        <v>29</v>
      </c>
      <c r="F11" s="19" t="s">
        <v>30</v>
      </c>
      <c r="H11" s="11"/>
      <c r="I11" s="5" t="s">
        <v>31</v>
      </c>
      <c r="J11" s="5"/>
      <c r="K11" s="5"/>
      <c r="L11" s="5"/>
      <c r="M11" s="5"/>
      <c r="Q11" s="5"/>
      <c r="R11" s="5"/>
      <c r="S11" s="5"/>
      <c r="T11" s="5"/>
    </row>
    <row r="12" spans="1:20" x14ac:dyDescent="0.3">
      <c r="A12" s="23" t="s">
        <v>32</v>
      </c>
      <c r="B12" s="24">
        <f>B7</f>
        <v>10.72</v>
      </c>
      <c r="C12" s="24" t="s">
        <v>7</v>
      </c>
      <c r="D12" s="24">
        <f>VLOOKUP(C12,$S$3:$T$4,2,FALSE)</f>
        <v>2.34</v>
      </c>
      <c r="E12" s="26">
        <f>E7*0</f>
        <v>0</v>
      </c>
      <c r="F12" s="57">
        <f>IF(E12=0,0,E12*D12+B12)</f>
        <v>0</v>
      </c>
      <c r="H12" s="11" t="s">
        <v>33</v>
      </c>
      <c r="I12" s="5" t="s">
        <v>34</v>
      </c>
      <c r="J12" s="5"/>
      <c r="K12" s="5"/>
      <c r="L12" s="5"/>
      <c r="M12" s="5"/>
      <c r="Q12" s="5"/>
      <c r="R12" s="5"/>
      <c r="S12" s="5"/>
      <c r="T12" s="5"/>
    </row>
    <row r="13" spans="1:20" x14ac:dyDescent="0.3">
      <c r="A13" s="23" t="s">
        <v>35</v>
      </c>
      <c r="B13" s="24">
        <f>B7</f>
        <v>10.72</v>
      </c>
      <c r="C13" s="24" t="s">
        <v>9</v>
      </c>
      <c r="D13" s="24">
        <f>VLOOKUP(C13,$S$3:$T$4,2,FALSE)</f>
        <v>3</v>
      </c>
      <c r="E13" s="26">
        <f>E7*0</f>
        <v>0</v>
      </c>
      <c r="F13" s="57">
        <f>IF(E13=0,0,E13*D13+B13)</f>
        <v>0</v>
      </c>
      <c r="G13" s="50"/>
      <c r="H13" s="11" t="s">
        <v>36</v>
      </c>
      <c r="I13" s="5" t="s">
        <v>37</v>
      </c>
      <c r="J13" s="5"/>
      <c r="K13" s="5"/>
      <c r="L13" s="5"/>
      <c r="Q13" s="5"/>
      <c r="R13" s="5"/>
      <c r="S13" s="5"/>
      <c r="T13" s="5"/>
    </row>
    <row r="14" spans="1:20" x14ac:dyDescent="0.3">
      <c r="A14" s="23" t="s">
        <v>38</v>
      </c>
      <c r="B14" s="24">
        <f>B7</f>
        <v>10.72</v>
      </c>
      <c r="C14" s="24" t="s">
        <v>7</v>
      </c>
      <c r="D14" s="24">
        <f>VLOOKUP(C14,$S$3:$T$4,2,FALSE)</f>
        <v>2.34</v>
      </c>
      <c r="E14" s="26">
        <f>E7*0</f>
        <v>0</v>
      </c>
      <c r="F14" s="57">
        <f>IF(E14=0,0,E14*D14+B14)</f>
        <v>0</v>
      </c>
      <c r="H14" s="11" t="s">
        <v>39</v>
      </c>
      <c r="I14" s="5" t="s">
        <v>40</v>
      </c>
      <c r="J14" s="5"/>
      <c r="K14" s="5"/>
      <c r="L14" s="5"/>
      <c r="P14" s="5"/>
      <c r="Q14" s="5"/>
      <c r="R14" s="5"/>
      <c r="S14" s="5"/>
      <c r="T14" s="5"/>
    </row>
    <row r="15" spans="1:20" x14ac:dyDescent="0.3">
      <c r="A15" s="23" t="s">
        <v>41</v>
      </c>
      <c r="B15" s="24">
        <f>B7</f>
        <v>10.72</v>
      </c>
      <c r="C15" s="24" t="s">
        <v>9</v>
      </c>
      <c r="D15" s="24">
        <f>VLOOKUP(C15,$S$3:$T$4,2,FALSE)</f>
        <v>3</v>
      </c>
      <c r="E15" s="26">
        <f>E7*0</f>
        <v>0</v>
      </c>
      <c r="F15" s="57">
        <f>IF(E15=0,0,E15*D15+B15)</f>
        <v>0</v>
      </c>
      <c r="H15" s="11" t="s">
        <v>42</v>
      </c>
      <c r="I15" s="5" t="s">
        <v>43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3">
      <c r="A16" s="28" t="s">
        <v>30</v>
      </c>
      <c r="B16" s="29"/>
      <c r="C16" s="29"/>
      <c r="D16" s="29"/>
      <c r="E16" s="29"/>
      <c r="F16" s="31">
        <f>SUM(F12:F15)</f>
        <v>0</v>
      </c>
      <c r="H16" s="11" t="s">
        <v>44</v>
      </c>
      <c r="I16" s="32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33" t="s">
        <v>46</v>
      </c>
      <c r="B17" s="58"/>
      <c r="C17" s="58"/>
      <c r="D17" s="58"/>
      <c r="E17" s="58"/>
      <c r="F17" s="58"/>
      <c r="H17" s="11"/>
      <c r="I17" s="32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3">
      <c r="A18" s="42"/>
      <c r="B18" s="43"/>
      <c r="C18" s="43"/>
      <c r="D18" s="43"/>
      <c r="E18" s="43"/>
      <c r="F18" s="44"/>
      <c r="H18" s="11"/>
      <c r="I18" s="32" t="s">
        <v>48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/>
      <c r="B19" s="5"/>
      <c r="C19" s="5"/>
      <c r="D19" s="5"/>
      <c r="E19" s="5"/>
      <c r="F19" s="5"/>
      <c r="H19" s="11"/>
      <c r="I19" s="32" t="s">
        <v>49</v>
      </c>
      <c r="J19" s="5"/>
      <c r="K19" s="5"/>
      <c r="L19" s="5"/>
      <c r="M19" s="5"/>
      <c r="N19" s="5"/>
      <c r="O19" s="5"/>
      <c r="P19" s="5"/>
      <c r="R19" s="5"/>
      <c r="S19" s="5"/>
      <c r="T19" s="5"/>
    </row>
    <row r="20" spans="1:20" ht="18" x14ac:dyDescent="0.35">
      <c r="A20" s="59" t="s">
        <v>50</v>
      </c>
      <c r="B20" s="59"/>
      <c r="C20" s="59"/>
      <c r="D20" s="59"/>
      <c r="E20" s="59"/>
      <c r="F20" s="59"/>
      <c r="H20" s="11"/>
      <c r="I20" s="5" t="s">
        <v>51</v>
      </c>
      <c r="J20" s="5"/>
      <c r="K20" s="5"/>
      <c r="L20" s="5"/>
      <c r="M20" s="5"/>
      <c r="N20" s="5"/>
      <c r="O20" s="5"/>
      <c r="P20" s="5"/>
      <c r="R20" s="5"/>
      <c r="S20" s="5"/>
      <c r="T20" s="5"/>
    </row>
    <row r="21" spans="1:20" ht="31.2" x14ac:dyDescent="0.3">
      <c r="A21" s="19"/>
      <c r="B21" s="20" t="s">
        <v>26</v>
      </c>
      <c r="C21" s="21" t="s">
        <v>27</v>
      </c>
      <c r="D21" s="21" t="s">
        <v>28</v>
      </c>
      <c r="E21" s="20" t="s">
        <v>29</v>
      </c>
      <c r="F21" s="19" t="s">
        <v>30</v>
      </c>
      <c r="H21" s="11"/>
      <c r="I21" s="5" t="s">
        <v>52</v>
      </c>
      <c r="J21" s="5"/>
      <c r="K21" s="5"/>
      <c r="L21" s="5"/>
      <c r="M21" s="5"/>
      <c r="N21" s="5"/>
      <c r="O21" s="5"/>
      <c r="P21" s="5"/>
      <c r="R21" s="5"/>
      <c r="S21" s="5"/>
      <c r="T21" s="5"/>
    </row>
    <row r="22" spans="1:20" x14ac:dyDescent="0.3">
      <c r="A22" s="23" t="s">
        <v>32</v>
      </c>
      <c r="B22" s="24">
        <f>C7</f>
        <v>21.44</v>
      </c>
      <c r="C22" s="24" t="s">
        <v>7</v>
      </c>
      <c r="D22" s="24">
        <f>VLOOKUP(C22,$S$3:$T$4,2,FALSE)</f>
        <v>2.34</v>
      </c>
      <c r="E22" s="26">
        <v>0</v>
      </c>
      <c r="F22" s="57">
        <f>IF(E22=0,0,E22*D22+B22)</f>
        <v>0</v>
      </c>
      <c r="H22" s="11"/>
      <c r="I22" s="32" t="s">
        <v>53</v>
      </c>
      <c r="J22" s="5"/>
      <c r="K22" s="5"/>
      <c r="L22" s="5"/>
      <c r="M22" s="5"/>
      <c r="N22" s="5"/>
      <c r="O22" s="5"/>
      <c r="R22" s="5"/>
      <c r="S22" s="5"/>
      <c r="T22" s="5"/>
    </row>
    <row r="23" spans="1:20" x14ac:dyDescent="0.3">
      <c r="A23" s="23" t="s">
        <v>35</v>
      </c>
      <c r="B23" s="24">
        <f>C7</f>
        <v>21.44</v>
      </c>
      <c r="C23" s="24" t="s">
        <v>9</v>
      </c>
      <c r="D23" s="24">
        <f>VLOOKUP(C23,$S$3:$T$4,2,FALSE)</f>
        <v>3</v>
      </c>
      <c r="E23" s="26">
        <f>E7*0</f>
        <v>0</v>
      </c>
      <c r="F23" s="57">
        <f>IF(E23=0,0,E23*D23+B23)</f>
        <v>0</v>
      </c>
      <c r="H23" s="11"/>
      <c r="I23" s="32" t="s">
        <v>54</v>
      </c>
      <c r="J23" s="5"/>
      <c r="K23" s="5"/>
      <c r="L23" s="5"/>
      <c r="M23" s="5"/>
      <c r="N23" s="5"/>
      <c r="O23" s="5"/>
      <c r="R23" s="5"/>
      <c r="S23" s="5"/>
      <c r="T23" s="5"/>
    </row>
    <row r="24" spans="1:20" x14ac:dyDescent="0.3">
      <c r="A24" s="23" t="s">
        <v>38</v>
      </c>
      <c r="B24" s="24">
        <f>C7</f>
        <v>21.44</v>
      </c>
      <c r="C24" s="24" t="s">
        <v>7</v>
      </c>
      <c r="D24" s="24">
        <f>VLOOKUP(C24,$S$3:$T$4,2,FALSE)</f>
        <v>2.34</v>
      </c>
      <c r="E24" s="26">
        <f>E7*0</f>
        <v>0</v>
      </c>
      <c r="F24" s="57">
        <f>IF(E24=0,0,E24*D24+B24)</f>
        <v>0</v>
      </c>
      <c r="H24" s="11"/>
      <c r="I24" s="5" t="s">
        <v>55</v>
      </c>
      <c r="J24" s="5"/>
      <c r="K24" s="5"/>
      <c r="L24" s="5"/>
      <c r="M24" s="5"/>
      <c r="R24" s="5"/>
      <c r="S24" s="5"/>
      <c r="T24" s="5"/>
    </row>
    <row r="25" spans="1:20" x14ac:dyDescent="0.3">
      <c r="A25" s="23" t="s">
        <v>41</v>
      </c>
      <c r="B25" s="24">
        <f>C7</f>
        <v>21.44</v>
      </c>
      <c r="C25" s="24" t="s">
        <v>9</v>
      </c>
      <c r="D25" s="24">
        <f>VLOOKUP(C25,$S$3:$T$4,2,FALSE)</f>
        <v>3</v>
      </c>
      <c r="E25" s="26">
        <f>E7*0</f>
        <v>0</v>
      </c>
      <c r="F25" s="57">
        <f>IF(E25=0,0,E25*D25+B25)</f>
        <v>0</v>
      </c>
      <c r="H25" s="11"/>
      <c r="I25" s="32" t="s">
        <v>56</v>
      </c>
      <c r="J25" s="5"/>
      <c r="K25" s="5"/>
      <c r="L25" s="5"/>
      <c r="M25" s="5"/>
      <c r="P25" s="5"/>
      <c r="R25" s="5"/>
      <c r="S25" s="5"/>
      <c r="T25" s="5"/>
    </row>
    <row r="26" spans="1:20" x14ac:dyDescent="0.3">
      <c r="A26" s="23" t="s">
        <v>30</v>
      </c>
      <c r="B26" s="45"/>
      <c r="C26" s="45"/>
      <c r="D26" s="45"/>
      <c r="E26" s="45"/>
      <c r="F26" s="46">
        <f>SUM(F22:F25)</f>
        <v>0</v>
      </c>
      <c r="H26" s="11" t="s">
        <v>57</v>
      </c>
      <c r="I26" s="5" t="s">
        <v>58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3">
      <c r="A27" s="33" t="s">
        <v>46</v>
      </c>
      <c r="B27" s="58"/>
      <c r="C27" s="58"/>
      <c r="D27" s="58"/>
      <c r="E27" s="58"/>
      <c r="F27" s="58"/>
      <c r="H27" s="11"/>
      <c r="I27" s="32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3">
      <c r="H28" s="11"/>
      <c r="I28" s="32" t="s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3">
      <c r="H29" s="11" t="s">
        <v>61</v>
      </c>
      <c r="I29" s="5" t="s">
        <v>62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3">
      <c r="H30" s="5"/>
      <c r="I30" s="5" t="s">
        <v>63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3"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</row>
    <row r="32" spans="1:20" x14ac:dyDescent="0.3">
      <c r="H32" s="5"/>
      <c r="T32" s="5"/>
    </row>
    <row r="33" spans="8:8" x14ac:dyDescent="0.3">
      <c r="H33" s="5"/>
    </row>
    <row r="34" spans="8:8" x14ac:dyDescent="0.3">
      <c r="H34" s="5"/>
    </row>
    <row r="35" spans="8:8" x14ac:dyDescent="0.3">
      <c r="H35" s="5"/>
    </row>
    <row r="36" spans="8:8" x14ac:dyDescent="0.3">
      <c r="H36" s="5"/>
    </row>
    <row r="37" spans="8:8" x14ac:dyDescent="0.3">
      <c r="H37" s="5"/>
    </row>
    <row r="38" spans="8:8" x14ac:dyDescent="0.3">
      <c r="H38" s="5"/>
    </row>
    <row r="39" spans="8:8" x14ac:dyDescent="0.3">
      <c r="H39" s="5"/>
    </row>
    <row r="40" spans="8:8" x14ac:dyDescent="0.3">
      <c r="H40" s="5"/>
    </row>
    <row r="41" spans="8:8" x14ac:dyDescent="0.3">
      <c r="H41" s="5"/>
    </row>
    <row r="42" spans="8:8" x14ac:dyDescent="0.3">
      <c r="H42" s="5"/>
    </row>
    <row r="43" spans="8:8" x14ac:dyDescent="0.3">
      <c r="H43" s="5"/>
    </row>
    <row r="44" spans="8:8" x14ac:dyDescent="0.3">
      <c r="H44" s="5"/>
    </row>
    <row r="45" spans="8:8" x14ac:dyDescent="0.3">
      <c r="H45" s="5"/>
    </row>
    <row r="46" spans="8:8" x14ac:dyDescent="0.3">
      <c r="H46" s="5"/>
    </row>
    <row r="47" spans="8:8" x14ac:dyDescent="0.3">
      <c r="H47" s="5"/>
    </row>
  </sheetData>
  <mergeCells count="9">
    <mergeCell ref="B17:F17"/>
    <mergeCell ref="A20:F20"/>
    <mergeCell ref="B27:F27"/>
    <mergeCell ref="S1:T1"/>
    <mergeCell ref="A4:E4"/>
    <mergeCell ref="A5:A6"/>
    <mergeCell ref="B5:C5"/>
    <mergeCell ref="D5:E5"/>
    <mergeCell ref="A10:F10"/>
  </mergeCells>
  <dataValidations count="1">
    <dataValidation type="list" allowBlank="1" showInputMessage="1" showErrorMessage="1" sqref="C12:C15 C22:C25" xr:uid="{D8E900F5-2AA3-40D9-9F07-F052447357FD}">
      <formula1>$S$3:$S$4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0001-0FCE-46A8-8EEC-3DCFA02162BD}">
  <dimension ref="A1:T47"/>
  <sheetViews>
    <sheetView topLeftCell="A5" workbookViewId="0">
      <selection activeCell="F22" sqref="F22"/>
    </sheetView>
  </sheetViews>
  <sheetFormatPr defaultColWidth="9.109375" defaultRowHeight="15.6" x14ac:dyDescent="0.3"/>
  <cols>
    <col min="1" max="1" width="11.109375" style="1" customWidth="1"/>
    <col min="2" max="2" width="15.33203125" style="1" customWidth="1"/>
    <col min="3" max="3" width="15.88671875" style="1" customWidth="1"/>
    <col min="4" max="4" width="16.88671875" style="1" customWidth="1"/>
    <col min="5" max="5" width="21.44140625" style="1" customWidth="1"/>
    <col min="6" max="6" width="18.5546875" style="1" customWidth="1"/>
    <col min="7" max="7" width="4.6640625" style="1" customWidth="1"/>
    <col min="8" max="8" width="5.44140625" style="1" customWidth="1"/>
    <col min="9" max="9" width="9.109375" style="1" customWidth="1"/>
    <col min="10" max="16384" width="9.109375" style="1"/>
  </cols>
  <sheetData>
    <row r="1" spans="1:20" ht="18" x14ac:dyDescent="0.35">
      <c r="C1" s="2" t="s">
        <v>0</v>
      </c>
      <c r="D1" s="2"/>
      <c r="E1" s="2"/>
      <c r="F1" s="2"/>
      <c r="I1" s="4"/>
      <c r="Q1" s="5"/>
      <c r="R1" s="5"/>
      <c r="S1" s="61" t="s">
        <v>1</v>
      </c>
      <c r="T1" s="61"/>
    </row>
    <row r="2" spans="1:20" ht="18" x14ac:dyDescent="0.35">
      <c r="C2" s="2" t="s">
        <v>2</v>
      </c>
      <c r="D2" s="2"/>
      <c r="E2" s="2"/>
      <c r="F2" s="2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R2" s="5"/>
      <c r="S2" s="6" t="s">
        <v>4</v>
      </c>
      <c r="T2" s="6" t="s">
        <v>5</v>
      </c>
    </row>
    <row r="3" spans="1:20" x14ac:dyDescent="0.3">
      <c r="F3" s="49"/>
      <c r="H3" s="5"/>
      <c r="I3" s="5" t="s">
        <v>6</v>
      </c>
      <c r="Q3" s="5"/>
      <c r="R3" s="5"/>
      <c r="S3" s="6" t="s">
        <v>7</v>
      </c>
      <c r="T3" s="7">
        <v>2</v>
      </c>
    </row>
    <row r="4" spans="1:20" ht="18" x14ac:dyDescent="0.35">
      <c r="A4" s="59" t="s">
        <v>78</v>
      </c>
      <c r="B4" s="59"/>
      <c r="C4" s="59"/>
      <c r="D4" s="59"/>
      <c r="E4" s="59"/>
      <c r="F4" s="51"/>
      <c r="H4" s="5"/>
      <c r="I4" s="5"/>
      <c r="Q4" s="5"/>
      <c r="R4" s="5"/>
      <c r="S4" s="6" t="s">
        <v>9</v>
      </c>
      <c r="T4" s="7">
        <v>3</v>
      </c>
    </row>
    <row r="5" spans="1:20" ht="33.75" customHeight="1" x14ac:dyDescent="0.3">
      <c r="A5" s="66" t="s">
        <v>10</v>
      </c>
      <c r="B5" s="67" t="s">
        <v>65</v>
      </c>
      <c r="C5" s="67"/>
      <c r="D5" s="66" t="s">
        <v>66</v>
      </c>
      <c r="E5" s="66"/>
      <c r="F5" s="49"/>
      <c r="G5" s="11"/>
      <c r="H5" s="11"/>
      <c r="I5" s="12" t="s">
        <v>13</v>
      </c>
      <c r="Q5" s="5"/>
      <c r="R5" s="5"/>
      <c r="S5" s="5"/>
      <c r="T5" s="5"/>
    </row>
    <row r="6" spans="1:20" ht="32.25" customHeight="1" x14ac:dyDescent="0.3">
      <c r="A6" s="66"/>
      <c r="B6" s="23" t="s">
        <v>14</v>
      </c>
      <c r="C6" s="23" t="s">
        <v>15</v>
      </c>
      <c r="D6" s="52" t="s">
        <v>67</v>
      </c>
      <c r="E6" s="52" t="s">
        <v>68</v>
      </c>
      <c r="G6" s="11"/>
      <c r="H6" s="11" t="s">
        <v>16</v>
      </c>
      <c r="I6" s="5" t="s">
        <v>17</v>
      </c>
      <c r="J6" s="5"/>
      <c r="K6" s="5"/>
      <c r="L6" s="5"/>
      <c r="M6" s="5"/>
      <c r="N6" s="5"/>
      <c r="O6" s="5"/>
      <c r="P6" s="5"/>
      <c r="R6" s="5"/>
    </row>
    <row r="7" spans="1:20" x14ac:dyDescent="0.3">
      <c r="A7" s="53" t="s">
        <v>79</v>
      </c>
      <c r="B7" s="27">
        <v>9.11</v>
      </c>
      <c r="C7" s="27">
        <v>18.22</v>
      </c>
      <c r="D7" s="27">
        <v>2</v>
      </c>
      <c r="E7" s="27">
        <v>3</v>
      </c>
      <c r="G7" s="11"/>
      <c r="H7" s="11"/>
      <c r="I7" s="5" t="s">
        <v>19</v>
      </c>
      <c r="J7" s="5"/>
      <c r="K7" s="5"/>
      <c r="L7" s="5"/>
      <c r="M7" s="5"/>
      <c r="N7" s="5"/>
      <c r="O7" s="5"/>
      <c r="P7" s="5"/>
      <c r="R7" s="5"/>
    </row>
    <row r="8" spans="1:20" x14ac:dyDescent="0.3">
      <c r="A8" s="5"/>
      <c r="B8" s="5"/>
      <c r="C8" s="54"/>
      <c r="D8" s="54"/>
      <c r="E8" s="5"/>
      <c r="F8" s="5"/>
      <c r="H8" s="11" t="s">
        <v>20</v>
      </c>
      <c r="I8" s="5" t="s">
        <v>21</v>
      </c>
      <c r="J8" s="5"/>
      <c r="K8" s="5"/>
      <c r="L8" s="5"/>
      <c r="M8" s="5"/>
      <c r="R8" s="5"/>
      <c r="S8" s="5"/>
      <c r="T8" s="5"/>
    </row>
    <row r="9" spans="1:20" x14ac:dyDescent="0.3">
      <c r="A9" s="55"/>
      <c r="B9" s="54"/>
      <c r="C9" s="5"/>
      <c r="D9" s="5"/>
      <c r="E9" s="5"/>
      <c r="F9" s="5"/>
      <c r="H9" s="11"/>
      <c r="I9" s="5" t="s">
        <v>22</v>
      </c>
      <c r="J9" s="5"/>
      <c r="K9" s="5"/>
      <c r="L9" s="5"/>
      <c r="M9" s="5"/>
      <c r="R9" s="5"/>
      <c r="S9" s="5"/>
      <c r="T9" s="5"/>
    </row>
    <row r="10" spans="1:20" ht="18" x14ac:dyDescent="0.35">
      <c r="A10" s="59" t="s">
        <v>23</v>
      </c>
      <c r="B10" s="59"/>
      <c r="C10" s="59"/>
      <c r="D10" s="59"/>
      <c r="E10" s="59"/>
      <c r="F10" s="59"/>
      <c r="H10" s="11" t="s">
        <v>24</v>
      </c>
      <c r="I10" s="5" t="s">
        <v>25</v>
      </c>
      <c r="J10" s="5"/>
      <c r="K10" s="5"/>
      <c r="L10" s="5"/>
      <c r="M10" s="5"/>
      <c r="R10" s="5"/>
      <c r="S10" s="5"/>
      <c r="T10" s="5"/>
    </row>
    <row r="11" spans="1:20" ht="31.2" x14ac:dyDescent="0.3">
      <c r="A11" s="19"/>
      <c r="B11" s="20" t="s">
        <v>26</v>
      </c>
      <c r="C11" s="21" t="s">
        <v>27</v>
      </c>
      <c r="D11" s="21" t="s">
        <v>28</v>
      </c>
      <c r="E11" s="20" t="s">
        <v>29</v>
      </c>
      <c r="F11" s="19" t="s">
        <v>30</v>
      </c>
      <c r="H11" s="11"/>
      <c r="I11" s="5" t="s">
        <v>31</v>
      </c>
      <c r="J11" s="5"/>
      <c r="K11" s="5"/>
      <c r="L11" s="5"/>
      <c r="M11" s="5"/>
      <c r="Q11" s="5"/>
      <c r="R11" s="5"/>
      <c r="S11" s="5"/>
      <c r="T11" s="5"/>
    </row>
    <row r="12" spans="1:20" x14ac:dyDescent="0.3">
      <c r="A12" s="23" t="s">
        <v>32</v>
      </c>
      <c r="B12" s="24">
        <f>B7</f>
        <v>9.11</v>
      </c>
      <c r="C12" s="24" t="s">
        <v>7</v>
      </c>
      <c r="D12" s="24">
        <f t="shared" ref="D12:D15" si="0">VLOOKUP(C12,$S$3:$T$4,2,FALSE)</f>
        <v>2</v>
      </c>
      <c r="E12" s="26">
        <v>0</v>
      </c>
      <c r="F12" s="57">
        <f>IF(E12=0,0,E12*D12+B12)</f>
        <v>0</v>
      </c>
      <c r="H12" s="11" t="s">
        <v>33</v>
      </c>
      <c r="I12" s="5" t="s">
        <v>34</v>
      </c>
      <c r="J12" s="5"/>
      <c r="K12" s="5"/>
      <c r="L12" s="5"/>
      <c r="M12" s="5"/>
      <c r="Q12" s="5"/>
      <c r="R12" s="5"/>
      <c r="S12" s="5"/>
      <c r="T12" s="5"/>
    </row>
    <row r="13" spans="1:20" x14ac:dyDescent="0.3">
      <c r="A13" s="23" t="s">
        <v>35</v>
      </c>
      <c r="B13" s="24">
        <f>B7</f>
        <v>9.11</v>
      </c>
      <c r="C13" s="24" t="s">
        <v>9</v>
      </c>
      <c r="D13" s="24">
        <f t="shared" si="0"/>
        <v>3</v>
      </c>
      <c r="E13" s="26">
        <f>E7*0</f>
        <v>0</v>
      </c>
      <c r="F13" s="57">
        <f>IF(E13=0,0,E13*D13+B13)</f>
        <v>0</v>
      </c>
      <c r="G13" s="50"/>
      <c r="H13" s="11" t="s">
        <v>36</v>
      </c>
      <c r="I13" s="5" t="s">
        <v>37</v>
      </c>
      <c r="J13" s="5"/>
      <c r="K13" s="5"/>
      <c r="L13" s="5"/>
      <c r="Q13" s="5"/>
      <c r="R13" s="5"/>
      <c r="S13" s="5"/>
      <c r="T13" s="5"/>
    </row>
    <row r="14" spans="1:20" x14ac:dyDescent="0.3">
      <c r="A14" s="23" t="s">
        <v>38</v>
      </c>
      <c r="B14" s="24">
        <f>B7</f>
        <v>9.11</v>
      </c>
      <c r="C14" s="24" t="s">
        <v>7</v>
      </c>
      <c r="D14" s="24">
        <f t="shared" si="0"/>
        <v>2</v>
      </c>
      <c r="E14" s="26">
        <f>E7*0</f>
        <v>0</v>
      </c>
      <c r="F14" s="57">
        <f>IF(E14=0,0,E14*D14+B14)</f>
        <v>0</v>
      </c>
      <c r="H14" s="11" t="s">
        <v>39</v>
      </c>
      <c r="I14" s="5" t="s">
        <v>80</v>
      </c>
      <c r="J14" s="5"/>
      <c r="K14" s="5"/>
      <c r="L14" s="5"/>
      <c r="P14" s="5"/>
      <c r="Q14" s="5"/>
      <c r="R14" s="5"/>
      <c r="S14" s="5"/>
      <c r="T14" s="5"/>
    </row>
    <row r="15" spans="1:20" x14ac:dyDescent="0.3">
      <c r="A15" s="23" t="s">
        <v>41</v>
      </c>
      <c r="B15" s="24">
        <f>B7</f>
        <v>9.11</v>
      </c>
      <c r="C15" s="24" t="s">
        <v>9</v>
      </c>
      <c r="D15" s="24">
        <f t="shared" si="0"/>
        <v>3</v>
      </c>
      <c r="E15" s="26">
        <f>E7*0</f>
        <v>0</v>
      </c>
      <c r="F15" s="57">
        <f>IF(E15=0,0,E15*D15+B15)</f>
        <v>0</v>
      </c>
      <c r="H15" s="11" t="s">
        <v>42</v>
      </c>
      <c r="I15" s="5" t="s">
        <v>43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3">
      <c r="A16" s="28" t="s">
        <v>30</v>
      </c>
      <c r="B16" s="29"/>
      <c r="C16" s="29"/>
      <c r="D16" s="29"/>
      <c r="E16" s="29"/>
      <c r="F16" s="31">
        <f>SUM(F12:F15)</f>
        <v>0</v>
      </c>
      <c r="H16" s="11" t="s">
        <v>44</v>
      </c>
      <c r="I16" s="32" t="s">
        <v>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33" t="s">
        <v>46</v>
      </c>
      <c r="B17" s="58"/>
      <c r="C17" s="58"/>
      <c r="D17" s="58"/>
      <c r="E17" s="58"/>
      <c r="F17" s="58"/>
      <c r="H17" s="11"/>
      <c r="I17" s="32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3">
      <c r="A18" s="42"/>
      <c r="B18" s="43"/>
      <c r="C18" s="43"/>
      <c r="D18" s="43"/>
      <c r="E18" s="43"/>
      <c r="F18" s="44"/>
      <c r="H18" s="11"/>
      <c r="I18" s="32" t="s">
        <v>48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/>
      <c r="B19" s="5"/>
      <c r="C19" s="5"/>
      <c r="D19" s="5"/>
      <c r="E19" s="5"/>
      <c r="F19" s="5"/>
      <c r="G19" s="56"/>
      <c r="H19" s="11"/>
      <c r="I19" s="32" t="s">
        <v>49</v>
      </c>
      <c r="J19" s="5"/>
      <c r="K19" s="5"/>
      <c r="L19" s="5"/>
      <c r="M19" s="5"/>
      <c r="N19" s="5"/>
      <c r="O19" s="5"/>
      <c r="P19" s="5"/>
      <c r="R19" s="5"/>
      <c r="S19" s="5"/>
      <c r="T19" s="5"/>
    </row>
    <row r="20" spans="1:20" ht="18" x14ac:dyDescent="0.35">
      <c r="A20" s="59" t="s">
        <v>50</v>
      </c>
      <c r="B20" s="59"/>
      <c r="C20" s="59"/>
      <c r="D20" s="59"/>
      <c r="E20" s="59"/>
      <c r="F20" s="59"/>
      <c r="H20" s="11"/>
      <c r="I20" s="5" t="s">
        <v>51</v>
      </c>
      <c r="J20" s="5"/>
      <c r="K20" s="5"/>
      <c r="L20" s="5"/>
      <c r="M20" s="5"/>
      <c r="N20" s="5"/>
      <c r="O20" s="5"/>
      <c r="P20" s="5"/>
      <c r="R20" s="5"/>
      <c r="S20" s="5"/>
      <c r="T20" s="5"/>
    </row>
    <row r="21" spans="1:20" ht="31.2" x14ac:dyDescent="0.3">
      <c r="A21" s="19"/>
      <c r="B21" s="20" t="s">
        <v>26</v>
      </c>
      <c r="C21" s="21" t="s">
        <v>27</v>
      </c>
      <c r="D21" s="21" t="s">
        <v>28</v>
      </c>
      <c r="E21" s="20" t="s">
        <v>29</v>
      </c>
      <c r="F21" s="19" t="s">
        <v>30</v>
      </c>
      <c r="H21" s="11"/>
      <c r="I21" s="5" t="s">
        <v>52</v>
      </c>
      <c r="J21" s="5"/>
      <c r="K21" s="5"/>
      <c r="L21" s="5"/>
      <c r="M21" s="5"/>
      <c r="N21" s="5"/>
      <c r="O21" s="5"/>
      <c r="P21" s="5"/>
      <c r="R21" s="5"/>
      <c r="S21" s="5"/>
      <c r="T21" s="5"/>
    </row>
    <row r="22" spans="1:20" x14ac:dyDescent="0.3">
      <c r="A22" s="23" t="s">
        <v>32</v>
      </c>
      <c r="B22" s="24">
        <f>C7</f>
        <v>18.22</v>
      </c>
      <c r="C22" s="24" t="s">
        <v>7</v>
      </c>
      <c r="D22" s="24">
        <f>VLOOKUP(C22,$S$3:$T$4,2,FALSE)</f>
        <v>2</v>
      </c>
      <c r="E22" s="26">
        <v>0</v>
      </c>
      <c r="F22" s="57">
        <f>IF(E22=0,0,E22*D22+B22)</f>
        <v>0</v>
      </c>
      <c r="H22" s="11"/>
      <c r="I22" s="32" t="s">
        <v>53</v>
      </c>
      <c r="J22" s="5"/>
      <c r="K22" s="5"/>
      <c r="L22" s="5"/>
      <c r="M22" s="5"/>
      <c r="N22" s="5"/>
      <c r="O22" s="5"/>
      <c r="R22" s="5"/>
      <c r="S22" s="5"/>
      <c r="T22" s="5"/>
    </row>
    <row r="23" spans="1:20" x14ac:dyDescent="0.3">
      <c r="A23" s="23" t="s">
        <v>35</v>
      </c>
      <c r="B23" s="24">
        <f>C7</f>
        <v>18.22</v>
      </c>
      <c r="C23" s="24" t="s">
        <v>9</v>
      </c>
      <c r="D23" s="24">
        <f t="shared" ref="D23:D25" si="1">VLOOKUP(C23,$S$3:$T$4,2,FALSE)</f>
        <v>3</v>
      </c>
      <c r="E23" s="26">
        <f>E7*0</f>
        <v>0</v>
      </c>
      <c r="F23" s="57">
        <f>IF(E23=0,0,E23*D23+B23)</f>
        <v>0</v>
      </c>
      <c r="H23" s="11"/>
      <c r="I23" s="32" t="s">
        <v>54</v>
      </c>
      <c r="J23" s="5"/>
      <c r="K23" s="5"/>
      <c r="L23" s="5"/>
      <c r="M23" s="5"/>
      <c r="N23" s="5"/>
      <c r="O23" s="5"/>
      <c r="R23" s="5"/>
      <c r="S23" s="5"/>
      <c r="T23" s="5"/>
    </row>
    <row r="24" spans="1:20" x14ac:dyDescent="0.3">
      <c r="A24" s="23" t="s">
        <v>38</v>
      </c>
      <c r="B24" s="24">
        <f>C7</f>
        <v>18.22</v>
      </c>
      <c r="C24" s="24" t="s">
        <v>7</v>
      </c>
      <c r="D24" s="24">
        <f t="shared" si="1"/>
        <v>2</v>
      </c>
      <c r="E24" s="26">
        <f>E7*0</f>
        <v>0</v>
      </c>
      <c r="F24" s="57">
        <f>IF(E24=0,0,E24*D24+B24)</f>
        <v>0</v>
      </c>
      <c r="H24" s="11"/>
      <c r="I24" s="5" t="s">
        <v>55</v>
      </c>
      <c r="J24" s="5"/>
      <c r="K24" s="5"/>
      <c r="L24" s="5"/>
      <c r="M24" s="5"/>
      <c r="R24" s="5"/>
      <c r="S24" s="5"/>
      <c r="T24" s="5"/>
    </row>
    <row r="25" spans="1:20" x14ac:dyDescent="0.3">
      <c r="A25" s="23" t="s">
        <v>41</v>
      </c>
      <c r="B25" s="24">
        <f>C7</f>
        <v>18.22</v>
      </c>
      <c r="C25" s="24" t="s">
        <v>9</v>
      </c>
      <c r="D25" s="24">
        <f t="shared" si="1"/>
        <v>3</v>
      </c>
      <c r="E25" s="26">
        <f>E7*0</f>
        <v>0</v>
      </c>
      <c r="F25" s="57">
        <f>IF(E25=0,0,E25*D25+B25)</f>
        <v>0</v>
      </c>
      <c r="H25" s="11"/>
      <c r="I25" s="32" t="s">
        <v>56</v>
      </c>
      <c r="J25" s="5"/>
      <c r="K25" s="5"/>
      <c r="L25" s="5"/>
      <c r="M25" s="5"/>
      <c r="P25" s="5"/>
      <c r="R25" s="5"/>
      <c r="S25" s="5"/>
      <c r="T25" s="5"/>
    </row>
    <row r="26" spans="1:20" x14ac:dyDescent="0.3">
      <c r="A26" s="23" t="s">
        <v>30</v>
      </c>
      <c r="B26" s="45"/>
      <c r="C26" s="45"/>
      <c r="D26" s="45"/>
      <c r="E26" s="45"/>
      <c r="F26" s="46">
        <f>SUM(F22:F25)</f>
        <v>0</v>
      </c>
      <c r="H26" s="11" t="s">
        <v>57</v>
      </c>
      <c r="I26" s="5" t="s">
        <v>58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3">
      <c r="A27" s="33" t="s">
        <v>46</v>
      </c>
      <c r="B27" s="58"/>
      <c r="C27" s="58"/>
      <c r="D27" s="58"/>
      <c r="E27" s="58"/>
      <c r="F27" s="58"/>
      <c r="H27" s="11"/>
      <c r="I27" s="32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3">
      <c r="H28" s="11"/>
      <c r="I28" s="32" t="s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3">
      <c r="H29" s="11" t="s">
        <v>61</v>
      </c>
      <c r="I29" s="5" t="s">
        <v>62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3">
      <c r="H30" s="5"/>
      <c r="I30" s="5" t="s">
        <v>63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3"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</row>
    <row r="32" spans="1:20" x14ac:dyDescent="0.3">
      <c r="H32" s="5"/>
      <c r="T32" s="5"/>
    </row>
    <row r="33" spans="8:8" x14ac:dyDescent="0.3">
      <c r="H33" s="5"/>
    </row>
    <row r="34" spans="8:8" x14ac:dyDescent="0.3">
      <c r="H34" s="5"/>
    </row>
    <row r="35" spans="8:8" x14ac:dyDescent="0.3">
      <c r="H35" s="5"/>
    </row>
    <row r="36" spans="8:8" x14ac:dyDescent="0.3">
      <c r="H36" s="5"/>
    </row>
    <row r="37" spans="8:8" x14ac:dyDescent="0.3">
      <c r="H37" s="5"/>
    </row>
    <row r="38" spans="8:8" x14ac:dyDescent="0.3">
      <c r="H38" s="5"/>
    </row>
    <row r="39" spans="8:8" x14ac:dyDescent="0.3">
      <c r="H39" s="5"/>
    </row>
    <row r="40" spans="8:8" x14ac:dyDescent="0.3">
      <c r="H40" s="5"/>
    </row>
    <row r="41" spans="8:8" x14ac:dyDescent="0.3">
      <c r="H41" s="5"/>
    </row>
    <row r="42" spans="8:8" x14ac:dyDescent="0.3">
      <c r="H42" s="5"/>
    </row>
    <row r="43" spans="8:8" x14ac:dyDescent="0.3">
      <c r="H43" s="5"/>
    </row>
    <row r="44" spans="8:8" x14ac:dyDescent="0.3">
      <c r="H44" s="5"/>
    </row>
    <row r="45" spans="8:8" x14ac:dyDescent="0.3">
      <c r="H45" s="5"/>
    </row>
    <row r="46" spans="8:8" x14ac:dyDescent="0.3">
      <c r="H46" s="5"/>
    </row>
    <row r="47" spans="8:8" x14ac:dyDescent="0.3">
      <c r="H47" s="5"/>
    </row>
  </sheetData>
  <mergeCells count="9">
    <mergeCell ref="B17:F17"/>
    <mergeCell ref="A20:F20"/>
    <mergeCell ref="B27:F27"/>
    <mergeCell ref="S1:T1"/>
    <mergeCell ref="A4:E4"/>
    <mergeCell ref="A5:A6"/>
    <mergeCell ref="B5:C5"/>
    <mergeCell ref="D5:E5"/>
    <mergeCell ref="A10:F10"/>
  </mergeCells>
  <dataValidations count="1">
    <dataValidation type="list" allowBlank="1" showInputMessage="1" showErrorMessage="1" sqref="C12:C15 C22:C25" xr:uid="{25A1DCCA-8552-4110-B6C4-4ABD54D8539F}">
      <formula1>$S$3:$S$4</formula1>
    </dataValidation>
  </dataValidation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Broome</vt:lpstr>
      <vt:lpstr>Chenango</vt:lpstr>
      <vt:lpstr>Delaware</vt:lpstr>
      <vt:lpstr>Otsego</vt:lpstr>
      <vt:lpstr>Tioga</vt:lpstr>
      <vt:lpstr>Tompkins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Carangelo</dc:creator>
  <dc:description/>
  <cp:lastModifiedBy>Kathleen Blaine</cp:lastModifiedBy>
  <dcterms:created xsi:type="dcterms:W3CDTF">2025-05-06T16:43:31Z</dcterms:created>
  <dcterms:modified xsi:type="dcterms:W3CDTF">2025-05-15T15:49:35Z</dcterms:modified>
</cp:coreProperties>
</file>